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ttps://evonik.sharepoint.com/sites/IRReporting/Shared Documents/General/Reporting/Quartalsabschluss/2024 Q4/Financials/"/>
    </mc:Choice>
  </mc:AlternateContent>
  <xr:revisionPtr revIDLastSave="120" documentId="8_{0EB386BE-2256-4E08-974B-98AD3CBFB3D6}" xr6:coauthVersionLast="47" xr6:coauthVersionMax="47" xr10:uidLastSave="{80FFE500-9BE6-4960-B83A-C57651DF67E8}"/>
  <bookViews>
    <workbookView xWindow="28680" yWindow="-120" windowWidth="29040" windowHeight="15720" tabRatio="945" xr2:uid="{00000000-000D-0000-FFFF-FFFF00000000}"/>
  </bookViews>
  <sheets>
    <sheet name="Title" sheetId="36" r:id="rId1"/>
    <sheet name="KPI Group" sheetId="27" r:id="rId2"/>
    <sheet name="KPI ESG" sheetId="44" r:id="rId3"/>
    <sheet name="Specialty Additives" sheetId="45" r:id="rId4"/>
    <sheet name="Nutrition &amp; Care" sheetId="46" r:id="rId5"/>
    <sheet name="Smart Materials" sheetId="47" r:id="rId6"/>
    <sheet name="T&amp;I Other" sheetId="49" r:id="rId7"/>
    <sheet name="Group Income Statement" sheetId="14" r:id="rId8"/>
    <sheet name="Group Adj. Income Statement" sheetId="37" r:id="rId9"/>
    <sheet name="Group Balance Sheet" sheetId="20" r:id="rId10"/>
    <sheet name="CF Statement Group" sheetId="16" r:id="rId11"/>
    <sheet name="Group Net Financial Position" sheetId="39" r:id="rId12"/>
    <sheet name="Definitions" sheetId="40" r:id="rId13"/>
  </sheets>
  <definedNames>
    <definedName name="_ftn1" localSheetId="12">Definitions!$B$10</definedName>
    <definedName name="_ftnref1" localSheetId="12">Definitions!#REF!</definedName>
    <definedName name="_xlnm.Print_Area" localSheetId="10">'CF Statement Group'!$A$2:$AJ$65</definedName>
    <definedName name="_xlnm.Print_Area" localSheetId="12">Definitions!$A$2:$C$23</definedName>
    <definedName name="_xlnm.Print_Area" localSheetId="8">'Group Adj. Income Statement'!$A$2:$AJ$29</definedName>
    <definedName name="_xlnm.Print_Area" localSheetId="9">'Group Balance Sheet'!$A$2:$AD$54</definedName>
    <definedName name="_xlnm.Print_Area" localSheetId="7">'Group Income Statement'!$A$2:$AJ$28</definedName>
    <definedName name="_xlnm.Print_Area" localSheetId="11">'Group Net Financial Position'!$A$2:$AD$18</definedName>
    <definedName name="_xlnm.Print_Area" localSheetId="2">'KPI ESG'!$A$2:$K$45</definedName>
    <definedName name="_xlnm.Print_Area" localSheetId="1">'KPI Group'!$A$2:$AF$27</definedName>
    <definedName name="_xlnm.Print_Area" localSheetId="4">'Nutrition &amp; Care'!$A$2:$AJ$26</definedName>
    <definedName name="_xlnm.Print_Area" localSheetId="5">'Smart Materials'!$A$2:$AJ$27</definedName>
    <definedName name="_xlnm.Print_Area" localSheetId="3">'Specialty Additives'!$A$2:$AF$24</definedName>
    <definedName name="_xlnm.Print_Area" localSheetId="6">'T&amp;I Other'!$A$2:$AF$19</definedName>
    <definedName name="_xlnm.Print_Area" localSheetId="0">Title!$B$1:$Q$26</definedName>
    <definedName name="SNAMD_0805d0e595a74bc4ba0458238011c616" localSheetId="7">'Group Income Statement'!$U$27</definedName>
    <definedName name="SNAMD_1d9c8360eff04080abc7538a740aec7d" localSheetId="7">'Group Income Statement'!$T$21</definedName>
    <definedName name="SNAMD_46c6b57f8cd241139216950dc3ccd966" localSheetId="7">'Group Income Statement'!$T$7</definedName>
    <definedName name="SNAMD_4b534b9ed2fd4957ab6b53dc7f172cca" localSheetId="7">'Group Income Statement'!$T$19</definedName>
    <definedName name="SNAMD_4c997c5428d546d5b2d4f626d45afe07" localSheetId="8">'Group Adj. Income Statement'!$AC$7</definedName>
    <definedName name="SNAMD_51098f2ffbae4b8e9d56e27e926e09bf" localSheetId="7">'Group Income Statement'!$U$24</definedName>
    <definedName name="SNAMD_5edf0122356f462a8998180aa1178ff7" localSheetId="7">'Group Income Statement'!$U$21</definedName>
    <definedName name="SNAMD_61d6464a45fd4167b62bb254afce84a6" localSheetId="7">'Group Income Statement'!$T$27</definedName>
    <definedName name="SNAMD_68ee83ef309744559239c15ed0d01b86" localSheetId="7">'Group Income Statement'!$T$24</definedName>
    <definedName name="SNAMD_6fe047930f2b49d79a53becbc24193a7" localSheetId="7">'Group Income Statement'!$T$21</definedName>
    <definedName name="SNAMD_ac43c16d94af42e6a5d55e1adc313d38" localSheetId="7">'Group Income Statement'!$W$7</definedName>
    <definedName name="SNAMD_d75980e8c75b413a9e97384e18040d9b" localSheetId="7">'Group Income Statement'!$U$21</definedName>
  </definedNames>
  <calcPr calcId="191029" concurrentManualCount="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22" i="46" l="1"/>
  <c r="AJ21" i="47" l="1"/>
  <c r="AI21" i="47"/>
  <c r="AI18" i="47"/>
  <c r="AI19" i="46"/>
  <c r="AE18" i="45"/>
  <c r="AG14" i="47" l="1"/>
  <c r="AG15" i="46"/>
  <c r="AE21" i="46"/>
  <c r="Y31" i="20"/>
  <c r="AE22" i="37"/>
  <c r="AC22" i="37"/>
  <c r="X31" i="20" l="1"/>
  <c r="AB22" i="37"/>
  <c r="AB22" i="14"/>
  <c r="AB15" i="47"/>
  <c r="AB14" i="47" s="1"/>
  <c r="W34" i="20" l="1"/>
  <c r="W31" i="20"/>
  <c r="AA22" i="37"/>
  <c r="Y59" i="16" l="1"/>
  <c r="Y16" i="14"/>
  <c r="Y17" i="14"/>
  <c r="Y18" i="14"/>
  <c r="V21" i="45" l="1"/>
  <c r="V15" i="47"/>
  <c r="T8" i="14"/>
  <c r="I21" i="46" l="1"/>
</calcChain>
</file>

<file path=xl/sharedStrings.xml><?xml version="1.0" encoding="utf-8"?>
<sst xmlns="http://schemas.openxmlformats.org/spreadsheetml/2006/main" count="907" uniqueCount="349">
  <si>
    <t>Evonik Financials &amp; ESG top KPIs</t>
  </si>
  <si>
    <t>Financial KPIs Group</t>
  </si>
  <si>
    <t>P. 2</t>
  </si>
  <si>
    <t>ESG KPIs Group</t>
  </si>
  <si>
    <t>P. 3</t>
  </si>
  <si>
    <t>Division KPIs</t>
  </si>
  <si>
    <t>Group Income Statement</t>
  </si>
  <si>
    <t>Group Balance Sheet</t>
  </si>
  <si>
    <t>P. 11</t>
  </si>
  <si>
    <t>Group Cash Flow Statement</t>
  </si>
  <si>
    <t>P. 12</t>
  </si>
  <si>
    <t>Group Net Financial Position</t>
  </si>
  <si>
    <t>P. 13</t>
  </si>
  <si>
    <t>Definitions</t>
  </si>
  <si>
    <t>As of Q4 / FY 2024 (published March 5, 2025)</t>
  </si>
  <si>
    <t>Evonik Group Financials</t>
  </si>
  <si>
    <t>in € million</t>
  </si>
  <si>
    <t>2015 FY</t>
  </si>
  <si>
    <t>2016 FY</t>
  </si>
  <si>
    <t>2017 FY</t>
  </si>
  <si>
    <t>2018 FY</t>
  </si>
  <si>
    <t>2019 FY</t>
  </si>
  <si>
    <t>2020 Q1</t>
  </si>
  <si>
    <t>2020 Q2</t>
  </si>
  <si>
    <t>2020 Q3</t>
  </si>
  <si>
    <t>2020 Q4</t>
  </si>
  <si>
    <t>2020 FY</t>
  </si>
  <si>
    <t>2021 Q1</t>
  </si>
  <si>
    <t>2021 Q2</t>
  </si>
  <si>
    <t>2021 Q3</t>
  </si>
  <si>
    <t>2021 Q4</t>
  </si>
  <si>
    <t>2021 FY</t>
  </si>
  <si>
    <t>2022 Q1</t>
  </si>
  <si>
    <t>2022 Q2</t>
  </si>
  <si>
    <t>2022 Q3</t>
  </si>
  <si>
    <t>2022 Q4</t>
  </si>
  <si>
    <t>2022 FY</t>
  </si>
  <si>
    <t>2023 Q1</t>
  </si>
  <si>
    <t>2023 Q2</t>
  </si>
  <si>
    <t>2023 Q3</t>
  </si>
  <si>
    <t>2023 Q4</t>
  </si>
  <si>
    <t>2023 FY</t>
  </si>
  <si>
    <t>2024 Q1</t>
  </si>
  <si>
    <t>2024 Q2</t>
  </si>
  <si>
    <t>2024 Q3</t>
  </si>
  <si>
    <t>2024 Q4</t>
  </si>
  <si>
    <t>2024 FY</t>
  </si>
  <si>
    <t>External Sales</t>
  </si>
  <si>
    <t>Growth (%)</t>
  </si>
  <si>
    <t>Volumes (%)</t>
  </si>
  <si>
    <t>Prices (%)</t>
  </si>
  <si>
    <t>Exchange Rates (%)</t>
  </si>
  <si>
    <t>Other (incl. M&amp;A; %)</t>
  </si>
  <si>
    <t>Adjusted EBITDA</t>
  </si>
  <si>
    <t>Margin (%)</t>
  </si>
  <si>
    <t>EBIT</t>
  </si>
  <si>
    <t>Adjusted EBIT</t>
  </si>
  <si>
    <t>Adjusted EPS</t>
  </si>
  <si>
    <t>Free Cash Flow</t>
  </si>
  <si>
    <r>
      <t>Cash Conversion Rate</t>
    </r>
    <r>
      <rPr>
        <vertAlign val="superscript"/>
        <sz val="11"/>
        <rFont val="Arial"/>
        <family val="2"/>
      </rPr>
      <t>1</t>
    </r>
  </si>
  <si>
    <t>Capex (Cash outflow for investment in intangible assets, pp&amp;e)</t>
  </si>
  <si>
    <t>Capital employed (annual average)</t>
  </si>
  <si>
    <t>ROCE (%)</t>
  </si>
  <si>
    <t>Dividend (€)</t>
  </si>
  <si>
    <t>1,15</t>
  </si>
  <si>
    <t>Employees (continuing operations)</t>
  </si>
  <si>
    <r>
      <rPr>
        <vertAlign val="superscript"/>
        <sz val="8"/>
        <color theme="1"/>
        <rFont val="Arial"/>
        <family val="2"/>
      </rPr>
      <t>1</t>
    </r>
    <r>
      <rPr>
        <sz val="8"/>
        <color theme="1"/>
        <rFont val="Arial"/>
        <family val="2"/>
      </rPr>
      <t xml:space="preserve"> Free cash flow conversion = FCF / adj. EBITDA</t>
    </r>
  </si>
  <si>
    <t>Evonik Group Environment, Social &amp; Governance KPIs</t>
  </si>
  <si>
    <t>Full set of ESG KPIs published seperately on our IR website: evonik.finance/investor-relations</t>
  </si>
  <si>
    <t>Strategy &amp; Growth</t>
  </si>
  <si>
    <t>Sales share with "Next Generation Solutions"</t>
  </si>
  <si>
    <t>&gt;30%</t>
  </si>
  <si>
    <t>Governance &amp; Compliance</t>
  </si>
  <si>
    <t>Training rate fighting money laundering</t>
  </si>
  <si>
    <t>Training rate antitrust law</t>
  </si>
  <si>
    <t>Training rate fighting corruption</t>
  </si>
  <si>
    <t>Training rate code of conduct</t>
  </si>
  <si>
    <t>Training rate Human Rights (new in 2024)</t>
  </si>
  <si>
    <t>Value Chain &amp; Products</t>
  </si>
  <si>
    <t>Procurement volume (in € billion)</t>
  </si>
  <si>
    <t>Production output (million metric tons)</t>
  </si>
  <si>
    <t>Use of renewable raw materials in production</t>
  </si>
  <si>
    <t>Raw material suppliers covered by TfS assessments</t>
  </si>
  <si>
    <t>No. of sustainability audits (Evonik/TfS)</t>
  </si>
  <si>
    <t>No. of sustainability assessments (Evonik/TfS)</t>
  </si>
  <si>
    <t>1,918</t>
  </si>
  <si>
    <t>1,943</t>
  </si>
  <si>
    <t>1,621</t>
  </si>
  <si>
    <t>R&amp;D expenses (€ million)</t>
  </si>
  <si>
    <t xml:space="preserve">The environment </t>
  </si>
  <si>
    <r>
      <t>Scope 1 greenhouse gas emissions (thousands metric tons CO</t>
    </r>
    <r>
      <rPr>
        <i/>
        <vertAlign val="subscript"/>
        <sz val="11"/>
        <color theme="1"/>
        <rFont val="Arial"/>
        <family val="2"/>
      </rPr>
      <t>2</t>
    </r>
    <r>
      <rPr>
        <i/>
        <sz val="11"/>
        <color theme="1"/>
        <rFont val="Arial"/>
        <family val="2"/>
      </rPr>
      <t>)</t>
    </r>
  </si>
  <si>
    <t>5.4</t>
  </si>
  <si>
    <r>
      <t>4,381</t>
    </r>
    <r>
      <rPr>
        <vertAlign val="superscript"/>
        <sz val="11"/>
        <rFont val="Arial"/>
        <family val="2"/>
      </rPr>
      <t>a</t>
    </r>
  </si>
  <si>
    <r>
      <t>4,221</t>
    </r>
    <r>
      <rPr>
        <vertAlign val="superscript"/>
        <sz val="11"/>
        <rFont val="Arial"/>
        <family val="2"/>
      </rPr>
      <t>a</t>
    </r>
  </si>
  <si>
    <r>
      <t>Scope 2 greenhouse gas emissions (thousands metric tons CO</t>
    </r>
    <r>
      <rPr>
        <i/>
        <vertAlign val="subscript"/>
        <sz val="11"/>
        <color theme="1"/>
        <rFont val="Arial"/>
        <family val="2"/>
      </rPr>
      <t>2</t>
    </r>
    <r>
      <rPr>
        <i/>
        <sz val="11"/>
        <color theme="1"/>
        <rFont val="Arial"/>
        <family val="2"/>
      </rPr>
      <t>)</t>
    </r>
  </si>
  <si>
    <r>
      <t>571</t>
    </r>
    <r>
      <rPr>
        <vertAlign val="superscript"/>
        <sz val="11"/>
        <rFont val="Arial"/>
        <family val="2"/>
      </rPr>
      <t>b</t>
    </r>
  </si>
  <si>
    <r>
      <t>1,916</t>
    </r>
    <r>
      <rPr>
        <vertAlign val="superscript"/>
        <sz val="11"/>
        <rFont val="Arial"/>
        <family val="2"/>
      </rPr>
      <t>a</t>
    </r>
  </si>
  <si>
    <r>
      <t>1,757</t>
    </r>
    <r>
      <rPr>
        <vertAlign val="superscript"/>
        <sz val="11"/>
        <rFont val="Arial"/>
        <family val="2"/>
      </rPr>
      <t>a</t>
    </r>
  </si>
  <si>
    <r>
      <t>Scope 3 greenhouse gas emissions (million metric tons CO</t>
    </r>
    <r>
      <rPr>
        <i/>
        <vertAlign val="subscript"/>
        <sz val="11"/>
        <color theme="1"/>
        <rFont val="Arial"/>
        <family val="2"/>
      </rPr>
      <t>2</t>
    </r>
    <r>
      <rPr>
        <i/>
        <sz val="11"/>
        <color theme="1"/>
        <rFont val="Arial"/>
        <family val="2"/>
      </rPr>
      <t>)</t>
    </r>
  </si>
  <si>
    <t>19.5</t>
  </si>
  <si>
    <t>20.4</t>
  </si>
  <si>
    <t>21.0</t>
  </si>
  <si>
    <r>
      <t>20.0</t>
    </r>
    <r>
      <rPr>
        <vertAlign val="superscript"/>
        <sz val="11"/>
        <rFont val="Arial"/>
        <family val="2"/>
      </rPr>
      <t>b</t>
    </r>
  </si>
  <si>
    <r>
      <t>20.5</t>
    </r>
    <r>
      <rPr>
        <vertAlign val="superscript"/>
        <sz val="11"/>
        <rFont val="Arial"/>
        <family val="2"/>
      </rPr>
      <t>a</t>
    </r>
  </si>
  <si>
    <r>
      <t>% Reduction in greenhouse gas emissions Scope 1 &amp; 2 (million metric tons CO</t>
    </r>
    <r>
      <rPr>
        <i/>
        <vertAlign val="subscript"/>
        <sz val="11"/>
        <color theme="1"/>
        <rFont val="Arial"/>
        <family val="2"/>
      </rPr>
      <t>2</t>
    </r>
    <r>
      <rPr>
        <i/>
        <sz val="11"/>
        <color theme="1"/>
        <rFont val="Arial"/>
        <family val="2"/>
      </rPr>
      <t>) vs base year</t>
    </r>
  </si>
  <si>
    <t>-</t>
  </si>
  <si>
    <r>
      <t>-5</t>
    </r>
    <r>
      <rPr>
        <vertAlign val="superscript"/>
        <sz val="11"/>
        <rFont val="Arial"/>
        <family val="2"/>
      </rPr>
      <t>c</t>
    </r>
  </si>
  <si>
    <r>
      <t>-15</t>
    </r>
    <r>
      <rPr>
        <vertAlign val="superscript"/>
        <sz val="11"/>
        <rFont val="Arial"/>
        <family val="2"/>
      </rPr>
      <t>c</t>
    </r>
  </si>
  <si>
    <t>Total water intake (in million m³)</t>
  </si>
  <si>
    <r>
      <t>462</t>
    </r>
    <r>
      <rPr>
        <vertAlign val="superscript"/>
        <sz val="11"/>
        <rFont val="Arial"/>
        <family val="2"/>
      </rPr>
      <t>d</t>
    </r>
  </si>
  <si>
    <r>
      <t>444</t>
    </r>
    <r>
      <rPr>
        <vertAlign val="superscript"/>
        <sz val="11"/>
        <rFont val="Arial"/>
        <family val="2"/>
      </rPr>
      <t>d</t>
    </r>
  </si>
  <si>
    <r>
      <t>Specific water intake (in m³</t>
    </r>
    <r>
      <rPr>
        <i/>
        <vertAlign val="superscript"/>
        <sz val="11"/>
        <color theme="1"/>
        <rFont val="Arial"/>
        <family val="2"/>
      </rPr>
      <t xml:space="preserve"> </t>
    </r>
    <r>
      <rPr>
        <i/>
        <sz val="11"/>
        <color theme="1"/>
        <rFont val="Arial"/>
        <family val="2"/>
      </rPr>
      <t>freshwater / metric ton production)</t>
    </r>
  </si>
  <si>
    <t>32.3</t>
  </si>
  <si>
    <t>31.8</t>
  </si>
  <si>
    <r>
      <t>26.8</t>
    </r>
    <r>
      <rPr>
        <vertAlign val="superscript"/>
        <sz val="11"/>
        <rFont val="Arial"/>
        <family val="2"/>
      </rPr>
      <t>d</t>
    </r>
  </si>
  <si>
    <r>
      <t>29.5</t>
    </r>
    <r>
      <rPr>
        <vertAlign val="superscript"/>
        <sz val="11"/>
        <rFont val="Arial"/>
        <family val="2"/>
      </rPr>
      <t>d</t>
    </r>
  </si>
  <si>
    <t>Production waste (thousand metric tons)</t>
  </si>
  <si>
    <r>
      <t>342</t>
    </r>
    <r>
      <rPr>
        <vertAlign val="superscript"/>
        <sz val="11"/>
        <rFont val="Arial"/>
        <family val="2"/>
      </rPr>
      <t>d</t>
    </r>
  </si>
  <si>
    <r>
      <t>335</t>
    </r>
    <r>
      <rPr>
        <vertAlign val="superscript"/>
        <sz val="11"/>
        <rFont val="Arial"/>
        <family val="2"/>
      </rPr>
      <t>d</t>
    </r>
  </si>
  <si>
    <t>Specific production waste (in ton of waster per metric ton production)</t>
  </si>
  <si>
    <t>Employees</t>
  </si>
  <si>
    <t>Early employee turnover</t>
  </si>
  <si>
    <t>1.2%</t>
  </si>
  <si>
    <t>1.4%</t>
  </si>
  <si>
    <t>0.9%</t>
  </si>
  <si>
    <t>Continuing professional development per employee (hours)</t>
  </si>
  <si>
    <t>Women at level "Executives" (circle 1)</t>
  </si>
  <si>
    <t>Women at level "Senior management" (circle 2)</t>
  </si>
  <si>
    <t xml:space="preserve">Women in management (circle 3) </t>
  </si>
  <si>
    <t>Women in management (circles 1-3)</t>
  </si>
  <si>
    <t>Safety</t>
  </si>
  <si>
    <t>Occupational health performance index</t>
  </si>
  <si>
    <t>5.5</t>
  </si>
  <si>
    <r>
      <t>Accident frequency rate (no. of accidents / working hours)</t>
    </r>
    <r>
      <rPr>
        <i/>
        <vertAlign val="superscript"/>
        <sz val="11"/>
        <color theme="1"/>
        <rFont val="Arial"/>
        <family val="2"/>
      </rPr>
      <t>b</t>
    </r>
  </si>
  <si>
    <t>1.24</t>
  </si>
  <si>
    <t>1.16</t>
  </si>
  <si>
    <r>
      <t>Incident frequency rate (no. of accidents / working hours)</t>
    </r>
    <r>
      <rPr>
        <i/>
        <vertAlign val="superscript"/>
        <sz val="11"/>
        <color theme="1"/>
        <rFont val="Arial"/>
        <family val="2"/>
      </rPr>
      <t>b</t>
    </r>
  </si>
  <si>
    <t>a: adjusted figures corresponding to GHG Protocal Standards | b: Correction of data based on methodological improvements  |  c: for new target period 2021-2030 |  d: data corrected for fast-close process</t>
  </si>
  <si>
    <t>(for ESG KPI definitions please see separate "Definitions" page at the end of the file)</t>
  </si>
  <si>
    <t>Specialty Additives</t>
  </si>
  <si>
    <t xml:space="preserve">
 2017 FY</t>
  </si>
  <si>
    <t xml:space="preserve">2018 FY </t>
  </si>
  <si>
    <t>Sales</t>
  </si>
  <si>
    <t>n.a.</t>
  </si>
  <si>
    <t>Capital expenditures</t>
  </si>
  <si>
    <t>Nutrition &amp; Care</t>
  </si>
  <si>
    <t>2019 Q1</t>
  </si>
  <si>
    <t>2019 Q2</t>
  </si>
  <si>
    <t>2019 Q3</t>
  </si>
  <si>
    <t>2019 Q4</t>
  </si>
  <si>
    <t>Sales Animal Nutrition</t>
  </si>
  <si>
    <t>Sales Health &amp; Care</t>
  </si>
  <si>
    <t xml:space="preserve">3.970	</t>
  </si>
  <si>
    <t>Smart Materials</t>
  </si>
  <si>
    <r>
      <t>2018 FY</t>
    </r>
    <r>
      <rPr>
        <vertAlign val="superscript"/>
        <sz val="11"/>
        <color rgb="FF9C1D86"/>
        <rFont val="Arial"/>
        <family val="2"/>
      </rPr>
      <t>1</t>
    </r>
  </si>
  <si>
    <t>Sales Inorganics</t>
  </si>
  <si>
    <t>Sales Polymers</t>
  </si>
  <si>
    <r>
      <t>2020 Q1</t>
    </r>
    <r>
      <rPr>
        <vertAlign val="superscript"/>
        <sz val="11"/>
        <color rgb="FF9C1D86"/>
        <rFont val="Arial"/>
        <family val="2"/>
      </rPr>
      <t>1</t>
    </r>
  </si>
  <si>
    <r>
      <t>2020 Q2</t>
    </r>
    <r>
      <rPr>
        <vertAlign val="superscript"/>
        <sz val="11"/>
        <color rgb="FF9C1D86"/>
        <rFont val="Arial"/>
        <family val="2"/>
      </rPr>
      <t>1</t>
    </r>
  </si>
  <si>
    <r>
      <t>2020 Q3</t>
    </r>
    <r>
      <rPr>
        <vertAlign val="superscript"/>
        <sz val="11"/>
        <color rgb="FF9C1D86"/>
        <rFont val="Arial"/>
        <family val="2"/>
      </rPr>
      <t>1</t>
    </r>
  </si>
  <si>
    <r>
      <t>2020 Q4</t>
    </r>
    <r>
      <rPr>
        <vertAlign val="superscript"/>
        <sz val="11"/>
        <color rgb="FF9C1D86"/>
        <rFont val="Arial"/>
        <family val="2"/>
      </rPr>
      <t>1</t>
    </r>
  </si>
  <si>
    <r>
      <t>2021 Q1</t>
    </r>
    <r>
      <rPr>
        <vertAlign val="superscript"/>
        <sz val="11"/>
        <color rgb="FF9C1D86"/>
        <rFont val="Arial"/>
        <family val="2"/>
      </rPr>
      <t>1</t>
    </r>
  </si>
  <si>
    <r>
      <t>2021 Q2</t>
    </r>
    <r>
      <rPr>
        <vertAlign val="superscript"/>
        <sz val="11"/>
        <color rgb="FF9C1D86"/>
        <rFont val="Arial"/>
        <family val="2"/>
      </rPr>
      <t>1</t>
    </r>
  </si>
  <si>
    <r>
      <t>2021 Q3</t>
    </r>
    <r>
      <rPr>
        <vertAlign val="superscript"/>
        <sz val="11"/>
        <color rgb="FF9C1D86"/>
        <rFont val="Arial"/>
        <family val="2"/>
      </rPr>
      <t>1</t>
    </r>
  </si>
  <si>
    <t xml:space="preserve">2024 Q1 </t>
  </si>
  <si>
    <t>Cost of sales</t>
  </si>
  <si>
    <t>Gross profit on sales</t>
  </si>
  <si>
    <t>Selling expenses</t>
  </si>
  <si>
    <t>Research and development expenses</t>
  </si>
  <si>
    <t>General administrative expenses</t>
  </si>
  <si>
    <t>Other operating income &amp; expenses</t>
  </si>
  <si>
    <t>Result from investments recognized at equity</t>
  </si>
  <si>
    <t>Income before financial result and income taxes, cont. ops. = EBIT</t>
  </si>
  <si>
    <t>Financial Income*</t>
  </si>
  <si>
    <t>Financial expense*</t>
  </si>
  <si>
    <t>Other financial income</t>
  </si>
  <si>
    <t>Financial Result</t>
  </si>
  <si>
    <t xml:space="preserve">Income before income taxes,  continuing operations </t>
  </si>
  <si>
    <t>Income taxes</t>
  </si>
  <si>
    <t>Income after taxes, continuing operations</t>
  </si>
  <si>
    <t>Income after taxes, discontinued operations</t>
  </si>
  <si>
    <t>Income after taxes</t>
  </si>
  <si>
    <t>thereof attributable to non-controlling interests</t>
  </si>
  <si>
    <t>Shareholders of EVONIK Industries AG (net income)</t>
  </si>
  <si>
    <t>EPS</t>
  </si>
  <si>
    <t>Group Adjusted Income Statement</t>
  </si>
  <si>
    <t>Adjusted depreciation and amortization</t>
  </si>
  <si>
    <t>Adjusted net financial result</t>
  </si>
  <si>
    <r>
      <rPr>
        <sz val="11"/>
        <color theme="1"/>
        <rFont val="Arial"/>
        <family val="2"/>
      </rPr>
      <t>Adjusted d</t>
    </r>
    <r>
      <rPr>
        <sz val="11"/>
        <rFont val="Arial"/>
        <family val="2"/>
      </rPr>
      <t>epreciation and amortization on intangible assets</t>
    </r>
  </si>
  <si>
    <t>Adjusted income before income taxes, cont. ops.</t>
  </si>
  <si>
    <t>Adjusted income taxes, continuing operations</t>
  </si>
  <si>
    <t>Adjusted income after taxes</t>
  </si>
  <si>
    <t>Adjusted non-controlling interest</t>
  </si>
  <si>
    <t>Adjusted net income</t>
  </si>
  <si>
    <t>Adjustments</t>
  </si>
  <si>
    <t xml:space="preserve"> </t>
  </si>
  <si>
    <t>Restructuring measures</t>
  </si>
  <si>
    <t>Acquisitions and divestments</t>
  </si>
  <si>
    <t>= Adjustments</t>
  </si>
  <si>
    <t>Adjustment categories changed as of December 31, 2023 to avoid overlaps between categories; prior year figures restated</t>
  </si>
  <si>
    <t>Assets</t>
  </si>
  <si>
    <t xml:space="preserve">2022 Q1 </t>
  </si>
  <si>
    <t xml:space="preserve">Intangible assets </t>
  </si>
  <si>
    <t xml:space="preserve">Property, plant and equipment </t>
  </si>
  <si>
    <t>Right of use assets (capitalized leasing)</t>
  </si>
  <si>
    <t>Investments recognized at equity</t>
  </si>
  <si>
    <t xml:space="preserve">Financial assets </t>
  </si>
  <si>
    <t xml:space="preserve">Deferred tax assets </t>
  </si>
  <si>
    <t xml:space="preserve">Other income tax assets </t>
  </si>
  <si>
    <t>Other non-financial assets</t>
  </si>
  <si>
    <t xml:space="preserve">Non-current assets </t>
  </si>
  <si>
    <t xml:space="preserve">Inventories </t>
  </si>
  <si>
    <r>
      <rPr>
        <sz val="11"/>
        <rFont val="Arial"/>
        <family val="2"/>
      </rPr>
      <t>Other</t>
    </r>
    <r>
      <rPr>
        <sz val="11"/>
        <color theme="1"/>
        <rFont val="Arial"/>
        <family val="2"/>
      </rPr>
      <t xml:space="preserve"> income tax assets </t>
    </r>
  </si>
  <si>
    <t>Trade accounts receivable</t>
  </si>
  <si>
    <t xml:space="preserve">Cash and cash equivalents </t>
  </si>
  <si>
    <t xml:space="preserve">Current assets </t>
  </si>
  <si>
    <t xml:space="preserve">Assets held for sale </t>
  </si>
  <si>
    <t xml:space="preserve">Total assets </t>
  </si>
  <si>
    <t>Liabilities</t>
  </si>
  <si>
    <t xml:space="preserve">Issued capital </t>
  </si>
  <si>
    <t xml:space="preserve">Reserves </t>
  </si>
  <si>
    <t>Equity attributable to shareholders of 
Evonik Industries AG</t>
  </si>
  <si>
    <t>Equity attributable to non-controlling interests</t>
  </si>
  <si>
    <t>Total equity</t>
  </si>
  <si>
    <t xml:space="preserve">Provisions for pensions and other post-employment benefits </t>
  </si>
  <si>
    <t xml:space="preserve">Other provisions </t>
  </si>
  <si>
    <t xml:space="preserve">Deferred tax liabilities </t>
  </si>
  <si>
    <t xml:space="preserve">Other income tax liabilities </t>
  </si>
  <si>
    <t xml:space="preserve">Financial liabilities </t>
  </si>
  <si>
    <t xml:space="preserve">Other payables </t>
  </si>
  <si>
    <t xml:space="preserve">Non-current liabilities </t>
  </si>
  <si>
    <t xml:space="preserve">Trade accounts payable </t>
  </si>
  <si>
    <t xml:space="preserve">Current liabilities </t>
  </si>
  <si>
    <t xml:space="preserve">Liabilities associated with assets held for sale </t>
  </si>
  <si>
    <t xml:space="preserve">Total equity and liabilities </t>
  </si>
  <si>
    <t>Income before financial result and income taxes, continuing operations = EBIT</t>
  </si>
  <si>
    <t>Depreciation, amortization, impairment losses/reversal of impairment losses on 
non-current assets</t>
  </si>
  <si>
    <t>Gains/losses on disposal of non current assets</t>
  </si>
  <si>
    <t xml:space="preserve">Change in inventories </t>
  </si>
  <si>
    <t xml:space="preserve">Change in trade accounts receivable </t>
  </si>
  <si>
    <t xml:space="preserve">Change in trade accounts payable and current advance payments received from 
customers </t>
  </si>
  <si>
    <t xml:space="preserve">Change in provisions for pensions and other post-employment benefits </t>
  </si>
  <si>
    <t xml:space="preserve">Change in other provisions </t>
  </si>
  <si>
    <t xml:space="preserve">Change in miscellaneous assets/liabilities </t>
  </si>
  <si>
    <t>Cash inflows from dividends</t>
  </si>
  <si>
    <t>Tax payments relating to carve-out of the methacrylates business</t>
  </si>
  <si>
    <t>Cash inflows/outflows for income taxes</t>
  </si>
  <si>
    <t xml:space="preserve">Cash flow from operating activities, continuing operations </t>
  </si>
  <si>
    <t xml:space="preserve">Cash flow from operating activities, discontinued operations </t>
  </si>
  <si>
    <t xml:space="preserve">Cash flow from operating activities </t>
  </si>
  <si>
    <t xml:space="preserve">Cash outflows for investments in intangible assets, property, plant and equipment, 
investment property </t>
  </si>
  <si>
    <t xml:space="preserve">Cash outflows for investments in shareholdings </t>
  </si>
  <si>
    <t>Cash outflows for loss from divestments of shareholdings</t>
  </si>
  <si>
    <t>Cash inflows from divestments of intangible assets, property, plant and 
equipment, investment property</t>
  </si>
  <si>
    <t>Cash inflows/outflows relating to securities, deposits and loans</t>
  </si>
  <si>
    <t xml:space="preserve">Cash inflows from interest </t>
  </si>
  <si>
    <t>Cash flow from investing activities, continuing operations</t>
  </si>
  <si>
    <t>Cash flow from investing activities, discontinued operations</t>
  </si>
  <si>
    <t>Cash flow from investing activities</t>
  </si>
  <si>
    <t xml:space="preserve">Cash inflows/outflows relating to capital contributions </t>
  </si>
  <si>
    <t>Cash outflows for dividends to shareholders of Evonik Industries AG</t>
  </si>
  <si>
    <t xml:space="preserve">Cash outflows for dividends to non-controlling interests </t>
  </si>
  <si>
    <t xml:space="preserve">Cash infows/outflows from changes in ownership interests in subsidiaries without 
loss of control </t>
  </si>
  <si>
    <t>Cash outflows for the purchase of treasury shares</t>
  </si>
  <si>
    <t>Cash inflows from the sale of treasury shares</t>
  </si>
  <si>
    <t xml:space="preserve">Cash inflows from the addition of financial liabilities </t>
  </si>
  <si>
    <t xml:space="preserve">Cash outflows for repayment of financial liabilities </t>
  </si>
  <si>
    <t>Cash inflows/outflows in connection with financial transactions</t>
  </si>
  <si>
    <t>Cash outflows for interest</t>
  </si>
  <si>
    <t>Cash flow from financing activities, continuing operations</t>
  </si>
  <si>
    <t>Cash flow from financing activities, discontinued operations</t>
  </si>
  <si>
    <t>Cash flow from financing activities</t>
  </si>
  <si>
    <t xml:space="preserve">Change in cash and cash equivalents </t>
  </si>
  <si>
    <t>Cash and cash equivalents as of beginning of period</t>
  </si>
  <si>
    <t>Changes in exchange rates and other changes in cash and cash equivalents</t>
  </si>
  <si>
    <t>Cash and cash equivalents as of end of period</t>
  </si>
  <si>
    <t>Cash and cash equivalents included in assets held for sale</t>
  </si>
  <si>
    <t>Cash and cash equivalents as on the balance sheet as of end of period</t>
  </si>
  <si>
    <t xml:space="preserve">2024 Q2 </t>
  </si>
  <si>
    <t>Non-current financial liabilities</t>
  </si>
  <si>
    <t>-4180</t>
  </si>
  <si>
    <t>-4179</t>
  </si>
  <si>
    <t>-3654</t>
  </si>
  <si>
    <t>Current financial liabilitites</t>
  </si>
  <si>
    <t>-343</t>
  </si>
  <si>
    <t>-458</t>
  </si>
  <si>
    <t>-825</t>
  </si>
  <si>
    <t>Financial debt</t>
  </si>
  <si>
    <t>- Cash and cash equivalents</t>
  </si>
  <si>
    <t>- Current securities</t>
  </si>
  <si>
    <t>- Other financial assets</t>
  </si>
  <si>
    <t>Financial assets</t>
  </si>
  <si>
    <t>Net financial debt/cash as stated on the balance sheet</t>
  </si>
  <si>
    <t>Net financial debt/cash, discontinued operations</t>
  </si>
  <si>
    <t>Net financial debt/cash including discontinued operations</t>
  </si>
  <si>
    <t>Financial KPI Definitions</t>
  </si>
  <si>
    <t>Earnings before financial result and taxes, after adjustments. Earnings indicator showing Evonik's operating earnings performance irrespective of the structure of its assets.</t>
  </si>
  <si>
    <t>Earnings before financial result, taxes, depreciation and amortization, after adjustments. Earnings indicator showing Evonik’s operating earnings performance irrespective of the structure of its assets and its investment profile. This is a cash flow-related indicator which is used in particular in the adjusted EBITDA margin to show the relationship to sales as a basis for comparison with competitors.</t>
  </si>
  <si>
    <t xml:space="preserve">We use adjusted net income to assess the earnings power of the continuing operations, especially on a long-term view, and to forecast future development. The calculation starts from EBITDA after adjustment for special items. The financial result is then adjusted for income and expenses in connection with the acquisition/divestment of shareholdings and other income and expense items that, by nature or amount, do not form part of typical current financing activities. Further, we deduct amortization of intangible assets, as they mainly result from acquisitions, and adjust income tax for taxes on special items. </t>
  </si>
  <si>
    <t>Evonik refers to the special items that are factored out when calculating the operational performance indicators adjusted EBITDA and adjusted EBIT as adjustments. They include restructuring, impairment losses/reversals of impairment losses, income and expenses in connection with the purchase/disposal of investments in companies, and other income and expense items that, due to their nature or amount, do not reflect the typical operating business.</t>
  </si>
  <si>
    <t>The free cash flow is a measure of the company’s internal financing capacity. It shows the cash that is available to pay dividends, make acquisitions and repay borrowing. The free cash flow is calculated from the cash flow from operating activities, continuing operations, less outflows for capital expenditures on intangible assets, property, plant and equipment.</t>
  </si>
  <si>
    <t>ROCE</t>
  </si>
  <si>
    <t>The return on capital employed is a measure of the profitability of capital employed. It is calculated by dividing adjusted EBIT by the average capital employed in the reporting period.</t>
  </si>
  <si>
    <t>ESG KPI Definitions</t>
  </si>
  <si>
    <t>Value added in € million</t>
  </si>
  <si>
    <t xml:space="preserve">We use an impact valuation to regularly measure and analyze the direct and indirect impacts from an economic, ecological, and social perspective. This supplements our established analytical approaches. We anticipate that this will allow early identification of potential future opportunities and risks, make our business model more resilient, and improve understanding of the long-term value that our business activities create for society. We aim to assign a monetary value to individual indicators such as continuing development of employees, employment impacts, and global warming so they can be compared. Most of the factors used for this are publicly available. </t>
  </si>
  <si>
    <t>Sales share with
"Next Generation Solutions"</t>
  </si>
  <si>
    <t>Sales share of products with superior sustainability benefits to customers ("Next Generation Solutions"); derived from sustainability analysis of our businesses based on the principles and content of the WBCSD Portfolio Sustainability Assessments (PSA)
For more information please see Evonik website:
Responsibility - Value Chain &amp; Products - Sustainability Analysis</t>
  </si>
  <si>
    <t>Internal Investigations</t>
  </si>
  <si>
    <t>Internal investigations are initiated when there is a suspected violation of compliance rules (including the code of conduct, antitrust law and the rules on fighting and preventing corruption). Since 2018, the scope of reporting has covered all internal investigations in the Evonik Group. Before that, only the areas covered by the House of Compliance were included.</t>
  </si>
  <si>
    <t xml:space="preserve">Disciplinary Measures </t>
  </si>
  <si>
    <t xml:space="preserve">Disciplinary measures are taken as a result of an internal investigation. A disciplinary measure can result in an employee's dismissal, warning or reprimand, transfer to a different position or further awareness enhancement. In rare cases, legal proceedings (civil or criminal) had to be initiated. </t>
  </si>
  <si>
    <t>Raw Material Suppliers Covered by TfS Assessments</t>
  </si>
  <si>
    <t xml:space="preserve">This number indicates how many raw material suppliers have been covered by TfS assessments in that year. The chemical industry set up the Together for Sustainability (TfS) initiative in 2011 with the goal to harmonize global standards in the supply chain to create transparency and make it easier for both suppliers and customers to reliably assess and evaluate sustainability performance. This includes assessing the suppliers' quality, grade of environmental protection, safety, health, energy management, the assessment of potential risk factors. Evonik is one of the founding members of this initiative. </t>
  </si>
  <si>
    <t xml:space="preserve">Greenhouse Gas Emissions </t>
  </si>
  <si>
    <t>Scope 1: Evonik's direct energy and process-related emissions;
Scope 2: Purchased energy (net, total purchased power and steam - sale of power and steam to third parties; market-based approach);
Scope 3: Indirect emissions, including emissions from the production of purchased raw materials, packaging materials, capital goods, energy-related emissions outside scopes 1 and 2, emissions from inbound shipments of raw materials, from the disposal of production waste, business trips, commuting by employees, Evonik's fleet of vehicles, enregy requierements for offices and emissions from the disposal and recycling of products sold.</t>
  </si>
  <si>
    <t>Early Employee Turnover</t>
  </si>
  <si>
    <t>Turnover of newly hired employees within the first year of employment</t>
  </si>
  <si>
    <t>Management circles/ levels</t>
  </si>
  <si>
    <t>Management circle 1 = executive functions, i.e., top management functions in the Evonik Group
Management circle 2 = senior management functions, i.e., key functions in the divisions, regions, service units, and corporate functions
Management circle 3 = further management functions</t>
  </si>
  <si>
    <t>Occupational Health Performance Index</t>
  </si>
  <si>
    <t>This index shows the extent to which internal requirements have been implemented and goals achieved. It is calculated from two parameters from each of the following areas: occupational medicine, health promotion and emergency medical management. Both the quality and the scope of the measures are taken into account. The index is calculated annually.</t>
  </si>
  <si>
    <r>
      <t xml:space="preserve">Specific water intake </t>
    </r>
    <r>
      <rPr>
        <sz val="9"/>
        <color rgb="FF000000"/>
        <rFont val="Evonik Prokyon"/>
        <family val="3"/>
      </rPr>
      <t>in m</t>
    </r>
    <r>
      <rPr>
        <sz val="9"/>
        <color rgb="FF000000"/>
        <rFont val="Calibri"/>
        <family val="2"/>
        <scheme val="minor"/>
      </rPr>
      <t xml:space="preserve">3 </t>
    </r>
    <r>
      <rPr>
        <sz val="9"/>
        <color rgb="FF000000"/>
        <rFont val="Evonik Prokyon"/>
        <family val="3"/>
      </rPr>
      <t>freshwater per metric ton production</t>
    </r>
  </si>
  <si>
    <t>Freshwater usage in relation to production.</t>
  </si>
  <si>
    <t>Total water intake</t>
  </si>
  <si>
    <t xml:space="preserve">Evonik’s consumption of freshwater is the total of drinking water, groundwater, surface water, and recycled water. Total water intake is the sum of total freshwater and salt water (sea water).  </t>
  </si>
  <si>
    <r>
      <t>2023 Q3</t>
    </r>
    <r>
      <rPr>
        <vertAlign val="superscript"/>
        <sz val="11"/>
        <color rgb="FF9C1D86"/>
        <rFont val="Arial"/>
        <family val="2"/>
      </rPr>
      <t>1</t>
    </r>
  </si>
  <si>
    <t xml:space="preserve">2024 Q4 </t>
  </si>
  <si>
    <r>
      <t>2022 Q1</t>
    </r>
    <r>
      <rPr>
        <vertAlign val="superscript"/>
        <sz val="11"/>
        <color rgb="FF9C1D86"/>
        <rFont val="Arial"/>
        <family val="2"/>
      </rPr>
      <t>1</t>
    </r>
  </si>
  <si>
    <r>
      <t>2022 Q2</t>
    </r>
    <r>
      <rPr>
        <vertAlign val="superscript"/>
        <sz val="11"/>
        <color rgb="FF9C1D86"/>
        <rFont val="Arial"/>
        <family val="2"/>
      </rPr>
      <t>1</t>
    </r>
  </si>
  <si>
    <r>
      <t>2022 Q3</t>
    </r>
    <r>
      <rPr>
        <vertAlign val="superscript"/>
        <sz val="11"/>
        <color rgb="FF9C1D86"/>
        <rFont val="Arial"/>
        <family val="2"/>
      </rPr>
      <t>1</t>
    </r>
  </si>
  <si>
    <r>
      <t>2022 Q4</t>
    </r>
    <r>
      <rPr>
        <vertAlign val="superscript"/>
        <sz val="11"/>
        <color rgb="FF9C1D86"/>
        <rFont val="Arial"/>
        <family val="2"/>
      </rPr>
      <t>1</t>
    </r>
  </si>
  <si>
    <r>
      <t>2022 FY</t>
    </r>
    <r>
      <rPr>
        <vertAlign val="superscript"/>
        <sz val="11"/>
        <color rgb="FF9C1D86"/>
        <rFont val="Arial"/>
        <family val="2"/>
      </rPr>
      <t>1</t>
    </r>
  </si>
  <si>
    <r>
      <rPr>
        <vertAlign val="superscript"/>
        <sz val="8"/>
        <color theme="1"/>
        <rFont val="Arial"/>
        <family val="2"/>
      </rPr>
      <t>1</t>
    </r>
    <r>
      <rPr>
        <sz val="8"/>
        <color theme="1"/>
        <rFont val="Arial"/>
        <family val="2"/>
      </rPr>
      <t xml:space="preserve">  Restated for the alkoxides business (€407 m in sales and €59 m in adj. EBITDA in FY 2022), which was moved from Performance Materials to Smart Materials as of January 1st, 2023; sales growth rates and price/volume analysis not restated</t>
    </r>
  </si>
  <si>
    <t xml:space="preserve">Cash outflows from divestments of businesses and other shareholdings </t>
  </si>
  <si>
    <t>Cash inflows for loss from divestments of shareholdings</t>
  </si>
  <si>
    <t xml:space="preserve">Cash inflows for investments in shareholdings </t>
  </si>
  <si>
    <t>Other special items</t>
  </si>
  <si>
    <r>
      <t>2024 Q3</t>
    </r>
    <r>
      <rPr>
        <vertAlign val="superscript"/>
        <sz val="11"/>
        <color rgb="FF9C1D86"/>
        <rFont val="Arial"/>
        <family val="2"/>
      </rPr>
      <t>2</t>
    </r>
  </si>
  <si>
    <r>
      <t>3890</t>
    </r>
    <r>
      <rPr>
        <vertAlign val="superscript"/>
        <sz val="11"/>
        <rFont val="Arial"/>
        <family val="2"/>
      </rPr>
      <t>b</t>
    </r>
  </si>
  <si>
    <r>
      <t>1400</t>
    </r>
    <r>
      <rPr>
        <vertAlign val="superscript"/>
        <sz val="11"/>
        <rFont val="Arial"/>
        <family val="2"/>
      </rPr>
      <t>b</t>
    </r>
  </si>
  <si>
    <r>
      <t>18.9</t>
    </r>
    <r>
      <rPr>
        <vertAlign val="superscript"/>
        <sz val="11"/>
        <rFont val="Arial"/>
        <family val="2"/>
      </rPr>
      <t>b</t>
    </r>
  </si>
  <si>
    <t>P. 4-7</t>
  </si>
  <si>
    <t>P. 8-9</t>
  </si>
  <si>
    <t>P. 10</t>
  </si>
  <si>
    <t>2. Excluding divested Superabsorber business from Q3 2024 onwards (sales of €892 m in FY 2023)</t>
  </si>
  <si>
    <t>1. Excluding divested Lülsdorf site from Q3 2023 onwards (sales of €650 m in FY 2022)</t>
  </si>
  <si>
    <t>For historical figures of the former Performance Materials division alone, see "Evonik Financials" from Q3 2024 (or ealier) on our IR website: evonik.finance/investor-relations</t>
  </si>
  <si>
    <t>Technology &amp; Infrastructure (T&amp;I) / Other - all numbers restated in new structure (effective from Q4 2024), i.e. including former Performance Materials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</si>
</sst>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44" formatCode="_-* #,##0.00\ &quot;€&quot;_-;\-* #,##0.00\ &quot;€&quot;_-;_-* &quot;-&quot;??\ &quot;€&quot;_-;_-@_-"/>
    <numFmt numFmtId="164" formatCode="&quot;$&quot;#,##0_);\(&quot;$&quot;#,##0\)"/>
    <numFmt numFmtId="165" formatCode="_-* #,##0.00\ _€_-;\-* #,##0.00\ _€_-;_-* &quot;-&quot;??\ _€_-;_-@_-"/>
    <numFmt numFmtId="166" formatCode="0.0%"/>
    <numFmt numFmtId="167" formatCode="0.0"/>
    <numFmt numFmtId="168" formatCode="_-* #,##0.00\ _D_M_-;\-* #,##0.00\ _D_M_-;_-* &quot;-&quot;??\ _D_M_-;_-@_-"/>
    <numFmt numFmtId="169" formatCode="_-* #,##0\ _D_M_-;\-* #,##0\ _D_M_-;_-* &quot;-&quot;\ _D_M_-;_-@_-"/>
    <numFmt numFmtId="170" formatCode="_-* #,##0.00\ &quot;DM&quot;_-;\-* #,##0.00\ &quot;DM&quot;_-;_-* &quot;-&quot;??\ &quot;DM&quot;_-;_-@_-"/>
    <numFmt numFmtId="171" formatCode="_-* #,##0\ &quot;DM&quot;_-;\-* #,##0\ &quot;DM&quot;_-;_-* &quot;-&quot;\ &quot;DM&quot;_-;_-@_-"/>
    <numFmt numFmtId="172" formatCode="0%\ ;[Red]\[0%\]"/>
    <numFmt numFmtId="173" formatCode="0.0%\ ;[Red]\(0.0%\)"/>
    <numFmt numFmtId="174" formatCode="#,##0.0\ ;[Red]\(#,##0.0\)"/>
    <numFmt numFmtId="175" formatCode="#,##0.00\ ;[Red]\(#,##0.0\)"/>
    <numFmt numFmtId="176" formatCode="&quot;L.&quot;\ #,##0;\-&quot;L.&quot;\ #,##0"/>
    <numFmt numFmtId="177" formatCode="&quot;L.&quot;\ #,##0;[Red]\-&quot;L.&quot;\ #,##0"/>
    <numFmt numFmtId="178" formatCode="#,##0\ ;[Red]\(#,##0\)"/>
    <numFmt numFmtId="179" formatCode="General_)"/>
    <numFmt numFmtId="180" formatCode="#\ ###\ ###\ ##0\ "/>
    <numFmt numFmtId="181" formatCode="#,##0;\(#,##0\)"/>
    <numFmt numFmtId="182" formatCode="0\ 00\ 000\ 000"/>
    <numFmt numFmtId="183" formatCode="_-&quot;L.&quot;\ * #,##0.00_-;\-&quot;L.&quot;\ * #,##0.00_-;_-&quot;L.&quot;\ * &quot;-&quot;??_-;_-@_-"/>
    <numFmt numFmtId="184" formatCode="dd/mm/yy"/>
    <numFmt numFmtId="185" formatCode="dddd\,\ dd/\ mmmm\ yyyy"/>
    <numFmt numFmtId="186" formatCode="dd/\ mmmm\ yyyy"/>
    <numFmt numFmtId="187" formatCode="&quot;L.&quot;\ #,##0.00;[Red]\-&quot;L.&quot;\ #,##0.00"/>
    <numFmt numFmtId="188" formatCode="_-* #,##0_-;_-* #,##0\-;_-* &quot;-&quot;_-;_-@_-"/>
    <numFmt numFmtId="189" formatCode="&quot;R$&quot;#,##0_);[Red]\(&quot;R$&quot;#,##0\)"/>
    <numFmt numFmtId="190" formatCode="&quot;R$&quot;#,##0.00_);[Red]\(&quot;R$&quot;#,##0.00\)"/>
    <numFmt numFmtId="191" formatCode="0.00_)"/>
    <numFmt numFmtId="192" formatCode="0.0000%"/>
    <numFmt numFmtId="193" formatCode="m/d/yy\ h:mm:ss"/>
    <numFmt numFmtId="194" formatCode="&quot;£&quot;#,##0;\-&quot;£&quot;#,##0"/>
    <numFmt numFmtId="195" formatCode="_-&quot;fl&quot;\ * #,##0_-;_-&quot;fl&quot;\ * #,##0\-;_-&quot;fl&quot;\ * &quot;-&quot;_-;_-@_-"/>
    <numFmt numFmtId="196" formatCode="_-&quot;fl&quot;\ * #,##0.00_-;_-&quot;fl&quot;\ * #,##0.00\-;_-&quot;fl&quot;\ * &quot;-&quot;??_-;_-@_-"/>
    <numFmt numFmtId="197" formatCode="0.000"/>
  </numFmts>
  <fonts count="112">
    <font>
      <sz val="11"/>
      <color theme="1"/>
      <name val="Calibri"/>
      <family val="2"/>
      <scheme val="minor"/>
    </font>
    <font>
      <sz val="11"/>
      <color theme="1"/>
      <name val="Arial"/>
      <family val="2"/>
    </font>
    <font>
      <sz val="11"/>
      <name val="Arial"/>
      <family val="2"/>
    </font>
    <font>
      <i/>
      <sz val="11"/>
      <color theme="1"/>
      <name val="Arial"/>
      <family val="2"/>
    </font>
    <font>
      <b/>
      <sz val="11"/>
      <color theme="1"/>
      <name val="Arial"/>
      <family val="2"/>
    </font>
    <font>
      <sz val="11"/>
      <color theme="0"/>
      <name val="Arial"/>
      <family val="2"/>
    </font>
    <font>
      <b/>
      <sz val="14"/>
      <color theme="0"/>
      <name val="Arial"/>
      <family val="2"/>
    </font>
    <font>
      <b/>
      <sz val="11"/>
      <name val="Arial"/>
      <family val="2"/>
    </font>
    <font>
      <sz val="11"/>
      <color theme="1"/>
      <name val="Calibri"/>
      <family val="2"/>
      <scheme val="minor"/>
    </font>
    <font>
      <sz val="11"/>
      <color rgb="FF9C1D86"/>
      <name val="Arial"/>
      <family val="2"/>
    </font>
    <font>
      <b/>
      <sz val="28"/>
      <color rgb="FF9C1D86"/>
      <name val="Arial"/>
      <family val="2"/>
    </font>
    <font>
      <sz val="12"/>
      <color theme="1"/>
      <name val="Arial"/>
      <family val="2"/>
    </font>
    <font>
      <sz val="12"/>
      <color theme="1"/>
      <name val="Calibri"/>
      <family val="2"/>
      <scheme val="minor"/>
    </font>
    <font>
      <sz val="11"/>
      <color rgb="FFFF0000"/>
      <name val="Arial"/>
      <family val="2"/>
    </font>
    <font>
      <i/>
      <sz val="11"/>
      <color rgb="FFFF0000"/>
      <name val="Arial"/>
      <family val="2"/>
    </font>
    <font>
      <b/>
      <sz val="11"/>
      <color rgb="FFFF0000"/>
      <name val="Arial"/>
      <family val="2"/>
    </font>
    <font>
      <i/>
      <sz val="11"/>
      <name val="Arial"/>
      <family val="2"/>
    </font>
    <font>
      <u/>
      <sz val="11"/>
      <color theme="10"/>
      <name val="Calibri"/>
      <family val="2"/>
      <scheme val="minor"/>
    </font>
    <font>
      <b/>
      <sz val="11"/>
      <color rgb="FF9C1D86"/>
      <name val="Arial"/>
      <family val="2"/>
    </font>
    <font>
      <b/>
      <sz val="11"/>
      <color theme="1"/>
      <name val="Calibri"/>
      <family val="2"/>
      <scheme val="minor"/>
    </font>
    <font>
      <i/>
      <vertAlign val="superscript"/>
      <sz val="11"/>
      <color theme="1"/>
      <name val="Arial"/>
      <family val="2"/>
    </font>
    <font>
      <vertAlign val="superscript"/>
      <sz val="11"/>
      <color rgb="FF9C1D86"/>
      <name val="Arial"/>
      <family val="2"/>
    </font>
    <font>
      <sz val="8"/>
      <color theme="1"/>
      <name val="Arial"/>
      <family val="2"/>
    </font>
    <font>
      <vertAlign val="superscript"/>
      <sz val="8"/>
      <color theme="1"/>
      <name val="Arial"/>
      <family val="2"/>
    </font>
    <font>
      <vertAlign val="superscript"/>
      <sz val="11"/>
      <name val="Arial"/>
      <family val="2"/>
    </font>
    <font>
      <sz val="8"/>
      <name val="Calibri"/>
      <family val="2"/>
      <scheme val="minor"/>
    </font>
    <font>
      <i/>
      <vertAlign val="subscript"/>
      <sz val="11"/>
      <color theme="1"/>
      <name val="Arial"/>
      <family val="2"/>
    </font>
    <font>
      <sz val="9"/>
      <color rgb="FF000000"/>
      <name val="Evonik Prokyon"/>
      <family val="3"/>
    </font>
    <font>
      <sz val="9"/>
      <color rgb="FF000000"/>
      <name val="Calibri"/>
      <family val="2"/>
      <scheme val="minor"/>
    </font>
    <font>
      <sz val="11"/>
      <color indexed="8"/>
      <name val="Arial"/>
      <family val="2"/>
    </font>
    <font>
      <b/>
      <sz val="14"/>
      <color rgb="FFFF0000"/>
      <name val="Arial"/>
      <family val="2"/>
    </font>
    <font>
      <sz val="11"/>
      <name val="Calibri"/>
      <family val="2"/>
      <scheme val="minor"/>
    </font>
    <font>
      <b/>
      <sz val="8"/>
      <name val="Arial"/>
      <family val="2"/>
    </font>
    <font>
      <sz val="8"/>
      <name val="Arial"/>
      <family val="2"/>
    </font>
    <font>
      <sz val="8"/>
      <name val="Arial"/>
      <family val="2"/>
    </font>
    <font>
      <sz val="10"/>
      <name val="Arial"/>
      <family val="2"/>
    </font>
    <font>
      <sz val="8"/>
      <color indexed="8"/>
      <name val="Arial"/>
      <family val="2"/>
    </font>
    <font>
      <sz val="11"/>
      <color indexed="9"/>
      <name val="Calibri"/>
      <family val="2"/>
    </font>
    <font>
      <sz val="11"/>
      <color indexed="8"/>
      <name val="Calibri"/>
      <family val="2"/>
    </font>
    <font>
      <b/>
      <sz val="11"/>
      <color indexed="8"/>
      <name val="Calibri"/>
      <family val="2"/>
    </font>
    <font>
      <sz val="10"/>
      <color indexed="8"/>
      <name val="Arial"/>
      <family val="2"/>
    </font>
    <font>
      <b/>
      <sz val="10"/>
      <color indexed="9"/>
      <name val="Arial"/>
      <family val="2"/>
    </font>
    <font>
      <b/>
      <sz val="11"/>
      <color indexed="14"/>
      <name val="Calibri"/>
      <family val="2"/>
    </font>
    <font>
      <b/>
      <sz val="15"/>
      <color indexed="60"/>
      <name val="Calibri"/>
      <family val="2"/>
    </font>
    <font>
      <b/>
      <sz val="13"/>
      <color indexed="60"/>
      <name val="Calibri"/>
      <family val="2"/>
    </font>
    <font>
      <b/>
      <sz val="11"/>
      <color indexed="60"/>
      <name val="Calibri"/>
      <family val="2"/>
    </font>
    <font>
      <b/>
      <sz val="10"/>
      <color indexed="60"/>
      <name val="Calibri"/>
      <family val="2"/>
    </font>
    <font>
      <sz val="19"/>
      <color indexed="60"/>
      <name val="Arial"/>
      <family val="2"/>
    </font>
    <font>
      <sz val="8"/>
      <color indexed="10"/>
      <name val="Arial"/>
      <family val="2"/>
    </font>
    <font>
      <b/>
      <sz val="18"/>
      <color indexed="60"/>
      <name val="Cambria"/>
      <family val="2"/>
    </font>
    <font>
      <sz val="11"/>
      <color indexed="10"/>
      <name val="Calibri"/>
      <family val="2"/>
    </font>
    <font>
      <b/>
      <sz val="11"/>
      <color indexed="52"/>
      <name val="Calibri"/>
      <family val="2"/>
    </font>
    <font>
      <u/>
      <sz val="10"/>
      <color indexed="39"/>
      <name val="Arial"/>
      <family val="2"/>
    </font>
    <font>
      <sz val="11"/>
      <color indexed="52"/>
      <name val="Calibri"/>
      <family val="2"/>
    </font>
    <font>
      <b/>
      <sz val="11"/>
      <color indexed="39"/>
      <name val="Calibri"/>
      <family val="2"/>
    </font>
    <font>
      <b/>
      <sz val="8"/>
      <color indexed="8"/>
      <name val="Arial"/>
      <family val="2"/>
    </font>
    <font>
      <sz val="8"/>
      <color indexed="62"/>
      <name val="Arial"/>
      <family val="2"/>
    </font>
    <font>
      <i/>
      <sz val="8"/>
      <name val="Arial"/>
      <family val="2"/>
    </font>
    <font>
      <i/>
      <sz val="10"/>
      <color indexed="63"/>
      <name val="Arial"/>
      <family val="2"/>
    </font>
    <font>
      <sz val="8"/>
      <name val="Lucida Sans Unicode"/>
      <family val="2"/>
    </font>
    <font>
      <sz val="10"/>
      <color indexed="9"/>
      <name val="Arial"/>
      <family val="2"/>
    </font>
    <font>
      <b/>
      <sz val="12"/>
      <name val="Arial"/>
      <family val="2"/>
    </font>
    <font>
      <i/>
      <sz val="10"/>
      <name val="Arial"/>
      <family val="2"/>
    </font>
    <font>
      <sz val="8"/>
      <name val="Helvetica"/>
    </font>
    <font>
      <sz val="11"/>
      <color indexed="20"/>
      <name val="Calibri"/>
      <family val="2"/>
    </font>
    <font>
      <b/>
      <sz val="9"/>
      <name val="Arial MT"/>
    </font>
    <font>
      <sz val="8"/>
      <name val="SwitzerlandLight"/>
    </font>
    <font>
      <sz val="7"/>
      <name val="SwitzerlandLight"/>
    </font>
    <font>
      <b/>
      <sz val="10"/>
      <color indexed="12"/>
      <name val="Arial"/>
      <family val="2"/>
    </font>
    <font>
      <b/>
      <sz val="11"/>
      <color indexed="53"/>
      <name val="Calibri"/>
      <family val="2"/>
    </font>
    <font>
      <b/>
      <sz val="11"/>
      <color indexed="9"/>
      <name val="Calibri"/>
      <family val="2"/>
    </font>
    <font>
      <sz val="10"/>
      <color indexed="17"/>
      <name val="Arial"/>
      <family val="2"/>
    </font>
    <font>
      <b/>
      <sz val="10"/>
      <color indexed="58"/>
      <name val="Arial"/>
      <family val="2"/>
    </font>
    <font>
      <b/>
      <sz val="18"/>
      <name val="MS Sans Serif"/>
      <family val="2"/>
    </font>
    <font>
      <b/>
      <sz val="10"/>
      <color indexed="10"/>
      <name val="Arial"/>
      <family val="2"/>
    </font>
    <font>
      <b/>
      <sz val="9.5"/>
      <color indexed="10"/>
      <name val="MS Sans Serif"/>
      <family val="2"/>
    </font>
    <font>
      <i/>
      <sz val="11"/>
      <color indexed="23"/>
      <name val="Calibri"/>
      <family val="2"/>
    </font>
    <font>
      <u/>
      <sz val="10"/>
      <color indexed="20"/>
      <name val="Arial"/>
      <family val="2"/>
    </font>
    <font>
      <sz val="11"/>
      <color indexed="17"/>
      <name val="Calibri"/>
      <family val="2"/>
    </font>
    <font>
      <b/>
      <u/>
      <sz val="8"/>
      <name val="Helvetica"/>
    </font>
    <font>
      <b/>
      <sz val="12"/>
      <name val="Helvetica"/>
    </font>
    <font>
      <b/>
      <sz val="18"/>
      <name val="Arial"/>
      <family val="2"/>
    </font>
    <font>
      <b/>
      <sz val="11"/>
      <color indexed="62"/>
      <name val="Calibri"/>
      <family val="2"/>
    </font>
    <font>
      <sz val="11"/>
      <color indexed="62"/>
      <name val="Calibri"/>
      <family val="2"/>
    </font>
    <font>
      <sz val="9"/>
      <name val="Arial MT"/>
      <family val="2"/>
    </font>
    <font>
      <sz val="8"/>
      <name val="Arial MT"/>
      <family val="2"/>
    </font>
    <font>
      <sz val="11"/>
      <color indexed="53"/>
      <name val="Calibri"/>
      <family val="2"/>
    </font>
    <font>
      <sz val="10"/>
      <name val="MS Sans Serif"/>
      <family val="2"/>
    </font>
    <font>
      <b/>
      <i/>
      <sz val="16"/>
      <name val="Helv"/>
    </font>
    <font>
      <sz val="10"/>
      <name val="Helv"/>
    </font>
    <font>
      <b/>
      <sz val="11"/>
      <color indexed="63"/>
      <name val="Calibri"/>
      <family val="2"/>
    </font>
    <font>
      <sz val="10"/>
      <color indexed="8"/>
      <name val="MS Sans Serif"/>
      <family val="2"/>
    </font>
    <font>
      <sz val="14"/>
      <name val="Arial"/>
      <family val="2"/>
    </font>
    <font>
      <b/>
      <sz val="9"/>
      <name val="Arial"/>
      <family val="2"/>
    </font>
    <font>
      <sz val="18"/>
      <name val="Arial"/>
      <family val="2"/>
    </font>
    <font>
      <sz val="7"/>
      <name val="Times New Roman"/>
      <family val="1"/>
    </font>
    <font>
      <sz val="9"/>
      <color indexed="20"/>
      <name val="Arial"/>
      <family val="2"/>
    </font>
    <font>
      <sz val="9"/>
      <color indexed="48"/>
      <name val="Arial"/>
      <family val="2"/>
    </font>
    <font>
      <b/>
      <sz val="12"/>
      <color indexed="20"/>
      <name val="Arial"/>
      <family val="2"/>
    </font>
    <font>
      <b/>
      <sz val="9"/>
      <color indexed="20"/>
      <name val="Arial"/>
      <family val="2"/>
    </font>
    <font>
      <sz val="9"/>
      <name val="Arial"/>
      <family val="2"/>
    </font>
    <font>
      <sz val="10"/>
      <name val="Geneva"/>
      <family val="2"/>
    </font>
    <font>
      <b/>
      <sz val="10"/>
      <color indexed="8"/>
      <name val="Arial MT"/>
      <family val="2"/>
    </font>
    <font>
      <b/>
      <sz val="8"/>
      <color indexed="8"/>
      <name val="Arial MT"/>
      <family val="2"/>
    </font>
    <font>
      <b/>
      <sz val="12"/>
      <name val="Arial MT"/>
      <family val="2"/>
    </font>
    <font>
      <b/>
      <sz val="14"/>
      <name val="Times New Roman"/>
      <family val="1"/>
    </font>
    <font>
      <sz val="10"/>
      <name val="Courier"/>
      <family val="3"/>
    </font>
    <font>
      <sz val="10"/>
      <color theme="1"/>
      <name val="Arial"/>
      <family val="2"/>
    </font>
    <font>
      <sz val="10"/>
      <color theme="0"/>
      <name val="Arial"/>
      <family val="2"/>
    </font>
    <font>
      <b/>
      <sz val="18"/>
      <color indexed="60"/>
      <name val="Cambria"/>
      <family val="2"/>
      <scheme val="major"/>
    </font>
    <font>
      <sz val="14"/>
      <color rgb="FFFF0000"/>
      <name val="Calibri"/>
      <family val="2"/>
      <scheme val="minor"/>
    </font>
    <font>
      <sz val="11"/>
      <color theme="1"/>
      <name val="Arial"/>
      <family val="2"/>
    </font>
  </fonts>
  <fills count="105">
    <fill>
      <patternFill patternType="none"/>
    </fill>
    <fill>
      <patternFill patternType="gray125"/>
    </fill>
    <fill>
      <patternFill patternType="solid">
        <fgColor theme="0"/>
        <bgColor indexed="64"/>
      </patternFill>
    </fill>
    <fill>
      <patternFill patternType="solid">
        <fgColor rgb="FF9C1D86"/>
        <bgColor indexed="64"/>
      </patternFill>
    </fill>
    <fill>
      <patternFill patternType="solid">
        <fgColor indexed="9"/>
        <bgColor indexed="64"/>
      </patternFill>
    </fill>
    <fill>
      <patternFill patternType="solid">
        <fgColor indexed="17"/>
        <bgColor indexed="64"/>
      </patternFill>
    </fill>
    <fill>
      <patternFill patternType="solid">
        <fgColor indexed="12"/>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27"/>
        <bgColor indexed="64"/>
      </patternFill>
    </fill>
    <fill>
      <patternFill patternType="solid">
        <fgColor indexed="56"/>
        <bgColor indexed="64"/>
      </patternFill>
    </fill>
    <fill>
      <patternFill patternType="solid">
        <fgColor indexed="21"/>
        <bgColor indexed="64"/>
      </patternFill>
    </fill>
    <fill>
      <patternFill patternType="solid">
        <fgColor indexed="42"/>
        <bgColor indexed="64"/>
      </patternFill>
    </fill>
    <fill>
      <patternFill patternType="solid">
        <fgColor indexed="15"/>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44"/>
      </patternFill>
    </fill>
    <fill>
      <patternFill patternType="solid">
        <fgColor indexed="12"/>
      </patternFill>
    </fill>
    <fill>
      <patternFill patternType="solid">
        <fgColor indexed="46"/>
      </patternFill>
    </fill>
    <fill>
      <patternFill patternType="solid">
        <fgColor indexed="9"/>
      </patternFill>
    </fill>
    <fill>
      <patternFill patternType="solid">
        <fgColor indexed="51"/>
      </patternFill>
    </fill>
    <fill>
      <patternFill patternType="solid">
        <fgColor indexed="58"/>
        <bgColor indexed="64"/>
      </patternFill>
    </fill>
    <fill>
      <patternFill patternType="solid">
        <fgColor indexed="43"/>
        <bgColor indexed="64"/>
      </patternFill>
    </fill>
    <fill>
      <patternFill patternType="solid">
        <fgColor indexed="11"/>
        <bgColor indexed="64"/>
      </patternFill>
    </fill>
    <fill>
      <patternFill patternType="solid">
        <fgColor indexed="49"/>
        <bgColor indexed="64"/>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1"/>
      </patternFill>
    </fill>
    <fill>
      <patternFill patternType="solid">
        <fgColor indexed="40"/>
      </patternFill>
    </fill>
    <fill>
      <patternFill patternType="solid">
        <fgColor indexed="20"/>
      </patternFill>
    </fill>
    <fill>
      <patternFill patternType="solid">
        <fgColor indexed="59"/>
        <bgColor indexed="64"/>
      </patternFill>
    </fill>
    <fill>
      <patternFill patternType="solid">
        <fgColor indexed="19"/>
        <bgColor indexed="64"/>
      </patternFill>
    </fill>
    <fill>
      <patternFill patternType="solid">
        <fgColor indexed="47"/>
        <bgColor indexed="64"/>
      </patternFill>
    </fill>
    <fill>
      <patternFill patternType="solid">
        <fgColor indexed="23"/>
        <bgColor indexed="64"/>
      </patternFill>
    </fill>
    <fill>
      <patternFill patternType="solid">
        <fgColor indexed="13"/>
        <bgColor indexed="64"/>
      </patternFill>
    </fill>
    <fill>
      <patternFill patternType="solid">
        <fgColor indexed="57"/>
        <bgColor indexed="64"/>
      </patternFill>
    </fill>
    <fill>
      <patternFill patternType="solid">
        <fgColor indexed="49"/>
      </patternFill>
    </fill>
    <fill>
      <patternFill patternType="solid">
        <fgColor indexed="53"/>
      </patternFill>
    </fill>
    <fill>
      <patternFill patternType="solid">
        <fgColor indexed="15"/>
      </patternFill>
    </fill>
    <fill>
      <patternFill patternType="solid">
        <fgColor indexed="56"/>
        <bgColor indexed="61"/>
      </patternFill>
    </fill>
    <fill>
      <patternFill patternType="solid">
        <fgColor indexed="58"/>
        <bgColor indexed="22"/>
      </patternFill>
    </fill>
    <fill>
      <patternFill patternType="solid">
        <fgColor indexed="59"/>
        <bgColor indexed="58"/>
      </patternFill>
    </fill>
    <fill>
      <patternFill patternType="solid">
        <fgColor indexed="10"/>
      </patternFill>
    </fill>
    <fill>
      <patternFill patternType="solid">
        <fgColor indexed="22"/>
        <bgColor indexed="31"/>
      </patternFill>
    </fill>
    <fill>
      <patternFill patternType="solid">
        <fgColor indexed="55"/>
        <bgColor indexed="40"/>
      </patternFill>
    </fill>
    <fill>
      <patternFill patternType="solid">
        <fgColor indexed="23"/>
        <bgColor indexed="45"/>
      </patternFill>
    </fill>
    <fill>
      <patternFill patternType="solid">
        <fgColor indexed="41"/>
        <bgColor indexed="60"/>
      </patternFill>
    </fill>
    <fill>
      <patternFill patternType="solid">
        <fgColor indexed="42"/>
        <bgColor indexed="11"/>
      </patternFill>
    </fill>
    <fill>
      <patternFill patternType="solid">
        <fgColor indexed="43"/>
        <bgColor indexed="50"/>
      </patternFill>
    </fill>
    <fill>
      <patternFill patternType="solid">
        <fgColor indexed="54"/>
      </patternFill>
    </fill>
    <fill>
      <patternFill patternType="solid">
        <fgColor indexed="46"/>
        <bgColor indexed="31"/>
      </patternFill>
    </fill>
    <fill>
      <patternFill patternType="solid">
        <fgColor indexed="61"/>
        <bgColor indexed="55"/>
      </patternFill>
    </fill>
    <fill>
      <patternFill patternType="solid">
        <fgColor indexed="54"/>
        <bgColor indexed="40"/>
      </patternFill>
    </fill>
    <fill>
      <patternFill patternType="solid">
        <fgColor indexed="40"/>
        <bgColor indexed="41"/>
      </patternFill>
    </fill>
    <fill>
      <patternFill patternType="solid">
        <fgColor indexed="15"/>
        <bgColor indexed="54"/>
      </patternFill>
    </fill>
    <fill>
      <patternFill patternType="solid">
        <fgColor indexed="11"/>
        <bgColor indexed="58"/>
      </patternFill>
    </fill>
    <fill>
      <patternFill patternType="solid">
        <fgColor indexed="48"/>
        <bgColor indexed="26"/>
      </patternFill>
    </fill>
    <fill>
      <patternFill patternType="solid">
        <fgColor indexed="49"/>
        <bgColor indexed="47"/>
      </patternFill>
    </fill>
    <fill>
      <patternFill patternType="solid">
        <fgColor indexed="57"/>
        <bgColor indexed="51"/>
      </patternFill>
    </fill>
    <fill>
      <patternFill patternType="solid">
        <fgColor indexed="60"/>
        <bgColor indexed="48"/>
      </patternFill>
    </fill>
    <fill>
      <patternFill patternType="solid">
        <fgColor indexed="63"/>
        <bgColor indexed="25"/>
      </patternFill>
    </fill>
    <fill>
      <patternFill patternType="solid">
        <fgColor indexed="47"/>
        <bgColor indexed="57"/>
      </patternFill>
    </fill>
    <fill>
      <patternFill patternType="solid">
        <fgColor indexed="62"/>
        <bgColor indexed="18"/>
      </patternFill>
    </fill>
    <fill>
      <patternFill patternType="solid">
        <fgColor indexed="13"/>
        <bgColor indexed="58"/>
      </patternFill>
    </fill>
    <fill>
      <patternFill patternType="solid">
        <fgColor indexed="52"/>
        <bgColor indexed="53"/>
      </patternFill>
    </fill>
    <fill>
      <patternFill patternType="solid">
        <fgColor indexed="61"/>
        <bgColor indexed="35"/>
      </patternFill>
    </fill>
    <fill>
      <patternFill patternType="solid">
        <fgColor indexed="12"/>
        <bgColor indexed="35"/>
      </patternFill>
    </fill>
    <fill>
      <patternFill patternType="solid">
        <fgColor indexed="23"/>
      </patternFill>
    </fill>
    <fill>
      <patternFill patternType="solid">
        <fgColor indexed="40"/>
        <bgColor indexed="47"/>
      </patternFill>
    </fill>
    <fill>
      <patternFill patternType="lightUp">
        <fgColor indexed="9"/>
        <bgColor indexed="58"/>
      </patternFill>
    </fill>
    <fill>
      <patternFill patternType="lightUp">
        <fgColor indexed="52"/>
        <bgColor indexed="9"/>
      </patternFill>
    </fill>
    <fill>
      <patternFill patternType="lightUp">
        <fgColor indexed="43"/>
        <bgColor indexed="9"/>
      </patternFill>
    </fill>
    <fill>
      <patternFill patternType="solid">
        <fgColor indexed="50"/>
      </patternFill>
    </fill>
    <fill>
      <patternFill patternType="solid">
        <fgColor indexed="51"/>
        <bgColor indexed="11"/>
      </patternFill>
    </fill>
    <fill>
      <patternFill patternType="solid">
        <fgColor indexed="46"/>
        <bgColor indexed="47"/>
      </patternFill>
    </fill>
    <fill>
      <patternFill patternType="solid">
        <fgColor indexed="45"/>
        <bgColor indexed="26"/>
      </patternFill>
    </fill>
    <fill>
      <patternFill patternType="solid">
        <fgColor indexed="18"/>
        <bgColor indexed="64"/>
      </patternFill>
    </fill>
    <fill>
      <patternFill patternType="solid">
        <fgColor indexed="31"/>
        <bgColor indexed="64"/>
      </patternFill>
    </fill>
    <fill>
      <patternFill patternType="solid">
        <fgColor indexed="30"/>
        <bgColor indexed="64"/>
      </patternFill>
    </fill>
    <fill>
      <patternFill patternType="solid">
        <fgColor indexed="29"/>
        <bgColor indexed="64"/>
      </patternFill>
    </fill>
    <fill>
      <patternFill patternType="solid">
        <fgColor indexed="50"/>
        <bgColor indexed="64"/>
      </patternFill>
    </fill>
    <fill>
      <patternFill patternType="solid">
        <fgColor indexed="52"/>
        <bgColor indexed="64"/>
      </patternFill>
    </fill>
    <fill>
      <patternFill patternType="solid">
        <fgColor indexed="51"/>
        <bgColor indexed="64"/>
      </patternFill>
    </fill>
    <fill>
      <patternFill patternType="lightUp">
        <fgColor indexed="53"/>
        <bgColor indexed="9"/>
      </patternFill>
    </fill>
    <fill>
      <patternFill patternType="lightUp">
        <fgColor indexed="62"/>
        <bgColor indexed="9"/>
      </patternFill>
    </fill>
    <fill>
      <patternFill patternType="solid">
        <fgColor indexed="46"/>
        <bgColor indexed="64"/>
      </patternFill>
    </fill>
    <fill>
      <patternFill patternType="solid">
        <fgColor indexed="54"/>
        <bgColor indexed="64"/>
      </patternFill>
    </fill>
    <fill>
      <patternFill patternType="solid">
        <fgColor indexed="40"/>
        <bgColor indexed="64"/>
      </patternFill>
    </fill>
    <fill>
      <patternFill patternType="solid">
        <fgColor indexed="20"/>
        <bgColor indexed="64"/>
      </patternFill>
    </fill>
    <fill>
      <patternFill patternType="solid">
        <fgColor indexed="44"/>
        <bgColor indexed="64"/>
      </patternFill>
    </fill>
    <fill>
      <patternFill patternType="solid">
        <fgColor indexed="41"/>
        <bgColor indexed="64"/>
      </patternFill>
    </fill>
    <fill>
      <patternFill patternType="solid">
        <fgColor indexed="60"/>
        <bgColor indexed="64"/>
      </patternFill>
    </fill>
    <fill>
      <patternFill patternType="solid">
        <fgColor indexed="45"/>
        <bgColor indexed="64"/>
      </patternFill>
    </fill>
    <fill>
      <patternFill patternType="solid">
        <fgColor indexed="8"/>
        <bgColor indexed="64"/>
      </patternFill>
    </fill>
    <fill>
      <patternFill patternType="solid">
        <fgColor indexed="29"/>
        <bgColor indexed="26"/>
      </patternFill>
    </fill>
    <fill>
      <patternFill patternType="solid">
        <fgColor indexed="14"/>
        <bgColor indexed="64"/>
      </patternFill>
    </fill>
    <fill>
      <patternFill patternType="solid">
        <fgColor indexed="10"/>
        <bgColor indexed="18"/>
      </patternFill>
    </fill>
    <fill>
      <patternFill patternType="solid">
        <fgColor theme="9" tint="0.79998168889431442"/>
        <bgColor indexed="64"/>
      </patternFill>
    </fill>
    <fill>
      <patternFill patternType="solid">
        <fgColor theme="2" tint="0.59996337778862885"/>
        <bgColor indexed="64"/>
      </patternFill>
    </fill>
  </fills>
  <borders count="7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top style="thin">
        <color indexed="64"/>
      </top>
      <bottom/>
      <diagonal/>
    </border>
    <border>
      <left/>
      <right/>
      <top style="thin">
        <color theme="0" tint="-0.14999847407452621"/>
      </top>
      <bottom style="thin">
        <color theme="0" tint="-0.14999847407452621"/>
      </bottom>
      <diagonal/>
    </border>
    <border>
      <left/>
      <right/>
      <top style="thin">
        <color theme="0" tint="-0.14999847407452621"/>
      </top>
      <bottom style="thin">
        <color indexed="64"/>
      </bottom>
      <diagonal/>
    </border>
    <border>
      <left/>
      <right/>
      <top style="thin">
        <color indexed="64"/>
      </top>
      <bottom style="thin">
        <color theme="0" tint="-0.14999847407452621"/>
      </bottom>
      <diagonal/>
    </border>
    <border>
      <left/>
      <right/>
      <top style="thin">
        <color theme="0" tint="-0.14999847407452621"/>
      </top>
      <bottom style="double">
        <color indexed="64"/>
      </bottom>
      <diagonal/>
    </border>
    <border>
      <left/>
      <right/>
      <top style="double">
        <color indexed="64"/>
      </top>
      <bottom/>
      <diagonal/>
    </border>
    <border>
      <left/>
      <right/>
      <top style="thin">
        <color theme="0" tint="-0.14999847407452621"/>
      </top>
      <bottom/>
      <diagonal/>
    </border>
    <border>
      <left/>
      <right/>
      <top style="thin">
        <color theme="0" tint="-0.14999847407452621"/>
      </top>
      <bottom style="thin">
        <color theme="0" tint="-0.14996795556505021"/>
      </bottom>
      <diagonal/>
    </border>
    <border>
      <left/>
      <right/>
      <top style="double">
        <color indexed="64"/>
      </top>
      <bottom style="thin">
        <color indexed="64"/>
      </bottom>
      <diagonal/>
    </border>
    <border>
      <left/>
      <right/>
      <top style="thin">
        <color theme="0" tint="-0.14996795556505021"/>
      </top>
      <bottom style="thin">
        <color theme="0" tint="-0.14999847407452621"/>
      </bottom>
      <diagonal/>
    </border>
    <border>
      <left/>
      <right/>
      <top/>
      <bottom style="thin">
        <color theme="0" tint="-0.14999847407452621"/>
      </bottom>
      <diagonal/>
    </border>
    <border>
      <left/>
      <right/>
      <top style="thin">
        <color theme="0" tint="-0.14996795556505021"/>
      </top>
      <bottom style="thin">
        <color theme="0" tint="-0.14993743705557422"/>
      </bottom>
      <diagonal/>
    </border>
    <border>
      <left/>
      <right/>
      <top/>
      <bottom style="thin">
        <color theme="0" tint="-0.14996795556505021"/>
      </bottom>
      <diagonal/>
    </border>
    <border>
      <left/>
      <right style="thin">
        <color theme="0"/>
      </right>
      <top/>
      <bottom/>
      <diagonal/>
    </border>
    <border>
      <left style="thin">
        <color theme="0"/>
      </left>
      <right style="thin">
        <color theme="0"/>
      </right>
      <top/>
      <bottom style="thin">
        <color indexed="64"/>
      </bottom>
      <diagonal/>
    </border>
    <border>
      <left/>
      <right style="thin">
        <color theme="0"/>
      </right>
      <top/>
      <bottom style="thin">
        <color indexed="64"/>
      </bottom>
      <diagonal/>
    </border>
    <border>
      <left/>
      <right/>
      <top style="thin">
        <color theme="0" tint="-0.14996795556505021"/>
      </top>
      <bottom style="double">
        <color indexed="64"/>
      </bottom>
      <diagonal/>
    </border>
    <border>
      <left style="thin">
        <color indexed="53"/>
      </left>
      <right style="thin">
        <color indexed="53"/>
      </right>
      <top style="thin">
        <color indexed="53"/>
      </top>
      <bottom style="thin">
        <color indexed="53"/>
      </bottom>
      <diagonal/>
    </border>
    <border>
      <left style="thin">
        <color indexed="39"/>
      </left>
      <right style="thin">
        <color indexed="39"/>
      </right>
      <top style="thin">
        <color indexed="39"/>
      </top>
      <bottom style="thin">
        <color indexed="39"/>
      </bottom>
      <diagonal/>
    </border>
    <border>
      <left style="thin">
        <color indexed="52"/>
      </left>
      <right style="thin">
        <color indexed="52"/>
      </right>
      <top style="thin">
        <color indexed="52"/>
      </top>
      <bottom style="thin">
        <color indexed="52"/>
      </bottom>
      <diagonal/>
    </border>
    <border>
      <left/>
      <right style="hair">
        <color indexed="64"/>
      </right>
      <top/>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ck">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13"/>
      </left>
      <right style="thin">
        <color indexed="13"/>
      </right>
      <top style="thin">
        <color indexed="13"/>
      </top>
      <bottom style="thin">
        <color indexed="13"/>
      </bottom>
      <diagonal/>
    </border>
    <border>
      <left/>
      <right/>
      <top style="thin">
        <color indexed="60"/>
      </top>
      <bottom style="double">
        <color indexed="60"/>
      </bottom>
      <diagonal/>
    </border>
    <border>
      <left/>
      <right/>
      <top/>
      <bottom style="medium">
        <color indexed="55"/>
      </bottom>
      <diagonal/>
    </border>
    <border>
      <left style="thin">
        <color indexed="64"/>
      </left>
      <right/>
      <top style="thin">
        <color indexed="64"/>
      </top>
      <bottom/>
      <diagonal/>
    </border>
    <border>
      <left/>
      <right/>
      <top/>
      <bottom style="double">
        <color indexed="53"/>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0"/>
      </left>
      <right style="thin">
        <color indexed="60"/>
      </right>
      <top style="thin">
        <color indexed="60"/>
      </top>
      <bottom style="thin">
        <color indexed="60"/>
      </bottom>
      <diagonal/>
    </border>
    <border>
      <left style="thin">
        <color indexed="17"/>
      </left>
      <right style="thin">
        <color indexed="17"/>
      </right>
      <top style="thin">
        <color indexed="17"/>
      </top>
      <bottom style="thin">
        <color indexed="17"/>
      </bottom>
      <diagonal/>
    </border>
    <border>
      <left style="thin">
        <color indexed="9"/>
      </left>
      <right style="thin">
        <color indexed="9"/>
      </right>
      <top style="thin">
        <color indexed="9"/>
      </top>
      <bottom style="thin">
        <color indexed="9"/>
      </bottom>
      <diagonal/>
    </border>
    <border>
      <left style="thin">
        <color indexed="62"/>
      </left>
      <right style="thin">
        <color indexed="62"/>
      </right>
      <top style="thin">
        <color indexed="62"/>
      </top>
      <bottom style="thin">
        <color indexed="62"/>
      </bottom>
      <diagonal/>
    </border>
    <border>
      <left style="thin">
        <color indexed="48"/>
      </left>
      <right style="thin">
        <color indexed="48"/>
      </right>
      <top style="thin">
        <color indexed="48"/>
      </top>
      <bottom style="thin">
        <color indexed="48"/>
      </bottom>
      <diagonal/>
    </border>
    <border>
      <left style="thin">
        <color indexed="51"/>
      </left>
      <right style="medium">
        <color indexed="51"/>
      </right>
      <top style="medium">
        <color indexed="51"/>
      </top>
      <bottom style="thin">
        <color indexed="51"/>
      </bottom>
      <diagonal/>
    </border>
    <border>
      <left style="thin">
        <color indexed="18"/>
      </left>
      <right style="thin">
        <color indexed="18"/>
      </right>
      <top style="thin">
        <color indexed="18"/>
      </top>
      <bottom style="thin">
        <color indexed="18"/>
      </bottom>
      <diagonal/>
    </border>
    <border>
      <left style="thin">
        <color indexed="14"/>
      </left>
      <right style="thin">
        <color indexed="14"/>
      </right>
      <top style="thin">
        <color indexed="14"/>
      </top>
      <bottom style="thin">
        <color indexed="14"/>
      </bottom>
      <diagonal/>
    </border>
    <border>
      <left style="thin">
        <color indexed="55"/>
      </left>
      <right style="thin">
        <color indexed="55"/>
      </right>
      <top style="thin">
        <color indexed="55"/>
      </top>
      <bottom style="thin">
        <color indexed="55"/>
      </bottom>
      <diagonal/>
    </border>
    <border>
      <left/>
      <right/>
      <top/>
      <bottom style="thick">
        <color indexed="60"/>
      </bottom>
      <diagonal/>
    </border>
    <border>
      <left style="thin">
        <color indexed="51"/>
      </left>
      <right style="thin">
        <color indexed="51"/>
      </right>
      <top/>
      <bottom/>
      <diagonal/>
    </border>
    <border>
      <left/>
      <right/>
      <top/>
      <bottom style="medium">
        <color indexed="60"/>
      </bottom>
      <diagonal/>
    </border>
    <border>
      <left/>
      <right/>
      <top/>
      <bottom style="thin">
        <color indexed="60"/>
      </bottom>
      <diagonal/>
    </border>
    <border>
      <left/>
      <right/>
      <top/>
      <bottom style="double">
        <color indexed="52"/>
      </bottom>
      <diagonal/>
    </border>
    <border>
      <left style="double">
        <color indexed="16"/>
      </left>
      <right style="double">
        <color indexed="16"/>
      </right>
      <top style="double">
        <color indexed="16"/>
      </top>
      <bottom style="double">
        <color indexed="16"/>
      </bottom>
      <diagonal/>
    </border>
  </borders>
  <cellStyleXfs count="515">
    <xf numFmtId="0" fontId="0" fillId="0" borderId="0"/>
    <xf numFmtId="9" fontId="8" fillId="0" borderId="0" applyFont="0" applyFill="0" applyBorder="0" applyAlignment="0" applyProtection="0"/>
    <xf numFmtId="0" fontId="17" fillId="0" borderId="0" applyNumberFormat="0" applyFill="0" applyBorder="0" applyAlignment="0" applyProtection="0"/>
    <xf numFmtId="165" fontId="8" fillId="0" borderId="0" applyFont="0" applyFill="0" applyBorder="0" applyAlignment="0" applyProtection="0"/>
    <xf numFmtId="0" fontId="32" fillId="5" borderId="22" applyNumberFormat="0" applyProtection="0">
      <alignment horizontal="left" vertical="center" indent="1"/>
    </xf>
    <xf numFmtId="0" fontId="33" fillId="6" borderId="22" applyNumberFormat="0" applyProtection="0">
      <alignment horizontal="left" vertical="center" indent="1"/>
    </xf>
    <xf numFmtId="0" fontId="34" fillId="4" borderId="0"/>
    <xf numFmtId="0" fontId="35" fillId="7" borderId="0"/>
    <xf numFmtId="0" fontId="60" fillId="8" borderId="0"/>
    <xf numFmtId="4" fontId="35" fillId="9" borderId="0"/>
    <xf numFmtId="0" fontId="62" fillId="10" borderId="0"/>
    <xf numFmtId="0" fontId="35" fillId="7" borderId="0"/>
    <xf numFmtId="172" fontId="63" fillId="0" borderId="0"/>
    <xf numFmtId="173" fontId="63" fillId="0" borderId="0"/>
    <xf numFmtId="174" fontId="63" fillId="0" borderId="0"/>
    <xf numFmtId="0" fontId="107" fillId="11" borderId="0" applyNumberFormat="0" applyBorder="0" applyAlignment="0" applyProtection="0"/>
    <xf numFmtId="0" fontId="107" fillId="12" borderId="0" applyNumberFormat="0" applyBorder="0" applyAlignment="0" applyProtection="0"/>
    <xf numFmtId="0" fontId="107" fillId="13" borderId="0" applyNumberFormat="0" applyBorder="0" applyAlignment="0" applyProtection="0"/>
    <xf numFmtId="0" fontId="107" fillId="7" borderId="0" applyNumberFormat="0" applyBorder="0" applyAlignment="0" applyProtection="0"/>
    <xf numFmtId="0" fontId="107" fillId="14" borderId="0" applyNumberFormat="0" applyBorder="0" applyAlignment="0" applyProtection="0"/>
    <xf numFmtId="0" fontId="107" fillId="103"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5"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0" borderId="0" applyNumberFormat="0" applyBorder="0" applyAlignment="0" applyProtection="0"/>
    <xf numFmtId="0" fontId="38" fillId="24" borderId="0" applyNumberFormat="0" applyBorder="0" applyAlignment="0" applyProtection="0"/>
    <xf numFmtId="175" fontId="63" fillId="0" borderId="0"/>
    <xf numFmtId="176" fontId="35" fillId="0" borderId="0"/>
    <xf numFmtId="176" fontId="35" fillId="0" borderId="0"/>
    <xf numFmtId="0" fontId="107" fillId="25" borderId="0" applyNumberFormat="0" applyBorder="0" applyAlignment="0" applyProtection="0"/>
    <xf numFmtId="0" fontId="107" fillId="5" borderId="0" applyNumberFormat="0" applyBorder="0" applyAlignment="0" applyProtection="0"/>
    <xf numFmtId="0" fontId="107" fillId="26" borderId="0" applyNumberFormat="0" applyBorder="0" applyAlignment="0" applyProtection="0"/>
    <xf numFmtId="0" fontId="107" fillId="8" borderId="0" applyNumberFormat="0" applyBorder="0" applyAlignment="0" applyProtection="0"/>
    <xf numFmtId="0" fontId="107" fillId="27" borderId="0" applyNumberFormat="0" applyBorder="0" applyAlignment="0" applyProtection="0"/>
    <xf numFmtId="0" fontId="107" fillId="28" borderId="0" applyNumberFormat="0" applyBorder="0" applyAlignment="0" applyProtection="0"/>
    <xf numFmtId="0" fontId="38" fillId="29" borderId="0" applyNumberFormat="0" applyBorder="0" applyAlignment="0" applyProtection="0"/>
    <xf numFmtId="0" fontId="38" fillId="16" borderId="0" applyNumberFormat="0" applyBorder="0" applyAlignment="0" applyProtection="0"/>
    <xf numFmtId="0" fontId="38" fillId="30" borderId="0" applyNumberFormat="0" applyBorder="0" applyAlignment="0" applyProtection="0"/>
    <xf numFmtId="0" fontId="38" fillId="31" borderId="0" applyNumberFormat="0" applyBorder="0" applyAlignment="0" applyProtection="0"/>
    <xf numFmtId="0" fontId="38" fillId="29"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38" fillId="21" borderId="0" applyNumberFormat="0" applyBorder="0" applyAlignment="0" applyProtection="0"/>
    <xf numFmtId="0" fontId="38" fillId="34" borderId="0" applyNumberFormat="0" applyBorder="0" applyAlignment="0" applyProtection="0"/>
    <xf numFmtId="0" fontId="38" fillId="31" borderId="0" applyNumberFormat="0" applyBorder="0" applyAlignment="0" applyProtection="0"/>
    <xf numFmtId="0" fontId="38" fillId="33" borderId="0" applyNumberFormat="0" applyBorder="0" applyAlignment="0" applyProtection="0"/>
    <xf numFmtId="0" fontId="38" fillId="35" borderId="0" applyNumberFormat="0" applyBorder="0" applyAlignment="0" applyProtection="0"/>
    <xf numFmtId="177" fontId="35" fillId="0" borderId="0"/>
    <xf numFmtId="177" fontId="35" fillId="0" borderId="0"/>
    <xf numFmtId="0" fontId="108" fillId="36" borderId="0" applyNumberFormat="0" applyBorder="0" applyAlignment="0" applyProtection="0"/>
    <xf numFmtId="0" fontId="40" fillId="37" borderId="0" applyNumberFormat="0" applyBorder="0" applyAlignment="0" applyProtection="0"/>
    <xf numFmtId="0" fontId="108" fillId="38" borderId="0" applyNumberFormat="0" applyBorder="0" applyAlignment="0" applyProtection="0"/>
    <xf numFmtId="0" fontId="108"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37" fillId="29" borderId="0" applyNumberFormat="0" applyBorder="0" applyAlignment="0" applyProtection="0"/>
    <xf numFmtId="0" fontId="37" fillId="16" borderId="0" applyNumberFormat="0" applyBorder="0" applyAlignment="0" applyProtection="0"/>
    <xf numFmtId="0" fontId="37" fillId="30" borderId="0" applyNumberFormat="0" applyBorder="0" applyAlignment="0" applyProtection="0"/>
    <xf numFmtId="0" fontId="37" fillId="31" borderId="0" applyNumberFormat="0" applyBorder="0" applyAlignment="0" applyProtection="0"/>
    <xf numFmtId="0" fontId="37" fillId="42"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7" fillId="43" borderId="0" applyNumberFormat="0" applyBorder="0" applyAlignment="0" applyProtection="0"/>
    <xf numFmtId="0" fontId="37" fillId="44" borderId="0" applyNumberFormat="0" applyBorder="0" applyAlignment="0" applyProtection="0"/>
    <xf numFmtId="0" fontId="37" fillId="31" borderId="0" applyNumberFormat="0" applyBorder="0" applyAlignment="0" applyProtection="0"/>
    <xf numFmtId="0" fontId="37" fillId="33" borderId="0" applyNumberFormat="0" applyBorder="0" applyAlignment="0" applyProtection="0"/>
    <xf numFmtId="0" fontId="37" fillId="35" borderId="0" applyNumberFormat="0" applyBorder="0" applyAlignment="0" applyProtection="0"/>
    <xf numFmtId="0" fontId="37" fillId="42" borderId="0" applyNumberFormat="0" applyBorder="0" applyAlignment="0" applyProtection="0"/>
    <xf numFmtId="0" fontId="38" fillId="45" borderId="0" applyNumberFormat="0" applyBorder="0" applyAlignment="0" applyProtection="0"/>
    <xf numFmtId="0" fontId="38" fillId="46" borderId="0" applyNumberFormat="0" applyBorder="0" applyAlignment="0" applyProtection="0"/>
    <xf numFmtId="0" fontId="37" fillId="47" borderId="0" applyNumberFormat="0" applyBorder="0" applyAlignment="0" applyProtection="0"/>
    <xf numFmtId="0" fontId="37" fillId="48" borderId="0" applyNumberFormat="0" applyBorder="0" applyAlignment="0" applyProtection="0"/>
    <xf numFmtId="0" fontId="38" fillId="49" borderId="0" applyNumberFormat="0" applyBorder="0" applyAlignment="0" applyProtection="0"/>
    <xf numFmtId="0" fontId="38" fillId="50" borderId="0" applyNumberFormat="0" applyBorder="0" applyAlignment="0" applyProtection="0"/>
    <xf numFmtId="0" fontId="37" fillId="51" borderId="0" applyNumberFormat="0" applyBorder="0" applyAlignment="0" applyProtection="0"/>
    <xf numFmtId="0" fontId="37" fillId="30" borderId="0" applyNumberFormat="0" applyBorder="0" applyAlignment="0" applyProtection="0"/>
    <xf numFmtId="0" fontId="38" fillId="52" borderId="0" applyNumberFormat="0" applyBorder="0" applyAlignment="0" applyProtection="0"/>
    <xf numFmtId="0" fontId="38" fillId="53" borderId="0" applyNumberFormat="0" applyBorder="0" applyAlignment="0" applyProtection="0"/>
    <xf numFmtId="0" fontId="38" fillId="54" borderId="0" applyNumberFormat="0" applyBorder="0" applyAlignment="0" applyProtection="0"/>
    <xf numFmtId="0" fontId="37" fillId="55" borderId="0" applyNumberFormat="0" applyBorder="0" applyAlignment="0" applyProtection="0"/>
    <xf numFmtId="0" fontId="38" fillId="56" borderId="0" applyNumberFormat="0" applyBorder="0" applyAlignment="0" applyProtection="0"/>
    <xf numFmtId="0" fontId="38" fillId="57" borderId="0" applyNumberFormat="0" applyBorder="0" applyAlignment="0" applyProtection="0"/>
    <xf numFmtId="0" fontId="38" fillId="58" borderId="0" applyNumberFormat="0" applyBorder="0" applyAlignment="0" applyProtection="0"/>
    <xf numFmtId="0" fontId="37" fillId="42" borderId="0" applyNumberFormat="0" applyBorder="0" applyAlignment="0" applyProtection="0"/>
    <xf numFmtId="0" fontId="38" fillId="59" borderId="0" applyNumberFormat="0" applyBorder="0" applyAlignment="0" applyProtection="0"/>
    <xf numFmtId="0" fontId="38" fillId="60" borderId="0" applyNumberFormat="0" applyBorder="0" applyAlignment="0" applyProtection="0"/>
    <xf numFmtId="0" fontId="38" fillId="61" borderId="0" applyNumberFormat="0" applyBorder="0" applyAlignment="0" applyProtection="0"/>
    <xf numFmtId="0" fontId="37" fillId="24" borderId="0" applyNumberFormat="0" applyBorder="0" applyAlignment="0" applyProtection="0"/>
    <xf numFmtId="0" fontId="38" fillId="62" borderId="0" applyNumberFormat="0" applyBorder="0" applyAlignment="0" applyProtection="0"/>
    <xf numFmtId="0" fontId="38" fillId="63" borderId="0" applyNumberFormat="0" applyBorder="0" applyAlignment="0" applyProtection="0"/>
    <xf numFmtId="0" fontId="38" fillId="64" borderId="0" applyNumberFormat="0" applyBorder="0" applyAlignment="0" applyProtection="0"/>
    <xf numFmtId="0" fontId="37" fillId="65" borderId="0" applyNumberFormat="0" applyBorder="0" applyAlignment="0" applyProtection="0"/>
    <xf numFmtId="0" fontId="37" fillId="66" borderId="0" applyNumberFormat="0" applyBorder="0" applyAlignment="0" applyProtection="0"/>
    <xf numFmtId="0" fontId="37" fillId="67" borderId="0" applyNumberFormat="0" applyBorder="0" applyAlignment="0" applyProtection="0"/>
    <xf numFmtId="0" fontId="37" fillId="68" borderId="0" applyNumberFormat="0" applyBorder="0" applyAlignment="0" applyProtection="0"/>
    <xf numFmtId="0" fontId="38" fillId="69" borderId="0" applyNumberFormat="0" applyBorder="0" applyAlignment="0" applyProtection="0"/>
    <xf numFmtId="0" fontId="38" fillId="70" borderId="0" applyNumberFormat="0" applyBorder="0" applyAlignment="0" applyProtection="0"/>
    <xf numFmtId="178" fontId="35" fillId="13" borderId="0" applyAlignment="0" applyProtection="0"/>
    <xf numFmtId="0" fontId="54" fillId="71" borderId="23" applyNumberFormat="0" applyAlignment="0" applyProtection="0"/>
    <xf numFmtId="0" fontId="64" fillId="22" borderId="0" applyNumberFormat="0" applyBorder="0" applyAlignment="0" applyProtection="0"/>
    <xf numFmtId="0" fontId="51" fillId="72" borderId="24" applyNumberFormat="0" applyAlignment="0" applyProtection="0"/>
    <xf numFmtId="37" fontId="65" fillId="0" borderId="0">
      <alignment horizontal="right"/>
    </xf>
    <xf numFmtId="179" fontId="66" fillId="0" borderId="0">
      <alignment vertical="top"/>
    </xf>
    <xf numFmtId="180" fontId="67" fillId="0" borderId="25"/>
    <xf numFmtId="181" fontId="68" fillId="0" borderId="26"/>
    <xf numFmtId="0" fontId="69" fillId="18" borderId="27" applyNumberFormat="0" applyAlignment="0" applyProtection="0"/>
    <xf numFmtId="0" fontId="70" fillId="73" borderId="28" applyNumberFormat="0" applyAlignment="0" applyProtection="0"/>
    <xf numFmtId="182" fontId="71" fillId="0" borderId="29" applyBorder="0">
      <alignment horizontal="center" vertical="center"/>
    </xf>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3" fontId="35" fillId="0" borderId="0" applyFont="0" applyFill="0" applyBorder="0" applyAlignment="0" applyProtection="0">
      <protection locked="0"/>
    </xf>
    <xf numFmtId="3" fontId="35" fillId="0" borderId="0" applyFont="0" applyFill="0" applyBorder="0" applyAlignment="0" applyProtection="0">
      <protection locked="0"/>
    </xf>
    <xf numFmtId="164" fontId="35" fillId="0" borderId="0" applyFont="0" applyFill="0" applyBorder="0" applyAlignment="0" applyProtection="0">
      <protection locked="0"/>
    </xf>
    <xf numFmtId="164" fontId="35" fillId="0" borderId="0" applyFont="0" applyFill="0" applyBorder="0" applyAlignment="0" applyProtection="0">
      <protection locked="0"/>
    </xf>
    <xf numFmtId="181" fontId="72" fillId="0" borderId="26">
      <protection locked="0"/>
    </xf>
    <xf numFmtId="0" fontId="35" fillId="0" borderId="0" applyFont="0" applyFill="0" applyBorder="0" applyAlignment="0" applyProtection="0">
      <protection locked="0"/>
    </xf>
    <xf numFmtId="0" fontId="35" fillId="0" borderId="0" applyFont="0" applyFill="0" applyBorder="0" applyAlignment="0" applyProtection="0">
      <protection locked="0"/>
    </xf>
    <xf numFmtId="14" fontId="2" fillId="0" borderId="0">
      <alignment vertical="center"/>
    </xf>
    <xf numFmtId="184" fontId="2" fillId="0" borderId="0">
      <alignment vertical="center"/>
    </xf>
    <xf numFmtId="185" fontId="2" fillId="0" borderId="0">
      <alignment vertical="center"/>
    </xf>
    <xf numFmtId="186" fontId="2" fillId="0" borderId="0">
      <alignment vertical="center"/>
    </xf>
    <xf numFmtId="169" fontId="35" fillId="0" borderId="0" applyFont="0" applyFill="0" applyBorder="0" applyAlignment="0" applyProtection="0"/>
    <xf numFmtId="37" fontId="73" fillId="0" borderId="30"/>
    <xf numFmtId="187" fontId="35" fillId="0" borderId="0" applyFont="0" applyFill="0" applyBorder="0" applyProtection="0">
      <alignment horizontal="right"/>
    </xf>
    <xf numFmtId="187" fontId="35" fillId="0" borderId="0" applyFont="0" applyFill="0" applyBorder="0" applyProtection="0">
      <alignment horizontal="right"/>
    </xf>
    <xf numFmtId="181" fontId="74" fillId="0" borderId="31" applyProtection="0">
      <protection locked="0"/>
    </xf>
    <xf numFmtId="0" fontId="38" fillId="74" borderId="32" applyNumberFormat="0" applyAlignment="0" applyProtection="0"/>
    <xf numFmtId="0" fontId="39" fillId="75" borderId="0" applyNumberFormat="0" applyBorder="0" applyAlignment="0" applyProtection="0"/>
    <xf numFmtId="0" fontId="39" fillId="76" borderId="0" applyNumberFormat="0" applyBorder="0" applyAlignment="0" applyProtection="0"/>
    <xf numFmtId="0" fontId="39" fillId="77" borderId="0" applyNumberFormat="0" applyBorder="0" applyAlignment="0" applyProtection="0"/>
    <xf numFmtId="9" fontId="75" fillId="0" borderId="31" applyNumberFormat="0" applyBorder="0" applyAlignment="0">
      <protection locked="0"/>
    </xf>
    <xf numFmtId="0" fontId="39" fillId="0" borderId="33" applyNumberFormat="0" applyFill="0" applyAlignment="0" applyProtection="0"/>
    <xf numFmtId="0" fontId="58" fillId="0" borderId="0" applyNumberForma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0" fontId="76" fillId="0" borderId="0" applyNumberFormat="0" applyFill="0" applyBorder="0" applyAlignment="0" applyProtection="0"/>
    <xf numFmtId="2" fontId="35" fillId="0" borderId="0" applyFont="0" applyFill="0" applyBorder="0" applyAlignment="0" applyProtection="0">
      <protection locked="0"/>
    </xf>
    <xf numFmtId="2" fontId="35" fillId="0" borderId="0" applyFont="0" applyFill="0" applyBorder="0" applyAlignment="0" applyProtection="0">
      <protection locked="0"/>
    </xf>
    <xf numFmtId="0" fontId="77" fillId="0" borderId="0" applyNumberFormat="0" applyFill="0" applyBorder="0" applyAlignment="0" applyProtection="0">
      <alignment vertical="top"/>
      <protection locked="0"/>
    </xf>
    <xf numFmtId="0" fontId="78" fillId="78" borderId="0" applyNumberFormat="0" applyBorder="0" applyAlignment="0" applyProtection="0"/>
    <xf numFmtId="0" fontId="38" fillId="79" borderId="0" applyNumberFormat="0" applyBorder="0" applyAlignment="0" applyProtection="0"/>
    <xf numFmtId="178" fontId="79" fillId="0" borderId="0"/>
    <xf numFmtId="178" fontId="80" fillId="0" borderId="0">
      <alignment horizontal="left"/>
    </xf>
    <xf numFmtId="0" fontId="79" fillId="0" borderId="0"/>
    <xf numFmtId="0" fontId="81" fillId="0" borderId="0" applyNumberFormat="0" applyFill="0" applyBorder="0" applyAlignment="0" applyProtection="0">
      <protection locked="0"/>
    </xf>
    <xf numFmtId="0" fontId="61" fillId="0" borderId="0" applyNumberFormat="0" applyFill="0" applyBorder="0" applyAlignment="0" applyProtection="0">
      <protection locked="0"/>
    </xf>
    <xf numFmtId="0" fontId="61" fillId="0" borderId="0" applyNumberFormat="0" applyFill="0" applyBorder="0" applyAlignment="0" applyProtection="0">
      <protection locked="0"/>
    </xf>
    <xf numFmtId="0" fontId="82" fillId="0" borderId="34" applyNumberFormat="0" applyFill="0" applyAlignment="0" applyProtection="0"/>
    <xf numFmtId="0" fontId="82" fillId="0" borderId="0" applyNumberFormat="0" applyFill="0" applyBorder="0" applyAlignment="0" applyProtection="0"/>
    <xf numFmtId="0" fontId="83" fillId="32" borderId="27" applyNumberFormat="0" applyAlignment="0" applyProtection="0"/>
    <xf numFmtId="0" fontId="33" fillId="7" borderId="35"/>
    <xf numFmtId="178" fontId="84" fillId="13" borderId="0"/>
    <xf numFmtId="178" fontId="85" fillId="0" borderId="0"/>
    <xf numFmtId="168" fontId="35" fillId="0" borderId="0" applyFont="0" applyFill="0" applyBorder="0" applyAlignment="0" applyProtection="0"/>
    <xf numFmtId="188" fontId="35"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37" fontId="85" fillId="0" borderId="1"/>
    <xf numFmtId="0" fontId="52" fillId="0" borderId="0" applyNumberFormat="0" applyFill="0" applyBorder="0" applyAlignment="0" applyProtection="0">
      <alignment vertical="top"/>
      <protection locked="0"/>
    </xf>
    <xf numFmtId="0" fontId="17" fillId="0" borderId="0" applyNumberFormat="0" applyFill="0" applyBorder="0" applyAlignment="0" applyProtection="0"/>
    <xf numFmtId="0" fontId="86" fillId="0" borderId="36" applyNumberFormat="0" applyFill="0" applyAlignment="0" applyProtection="0"/>
    <xf numFmtId="189" fontId="87" fillId="0" borderId="0" applyFont="0" applyFill="0" applyBorder="0" applyAlignment="0" applyProtection="0"/>
    <xf numFmtId="190" fontId="87" fillId="0" borderId="0" applyFont="0" applyFill="0" applyBorder="0" applyAlignment="0" applyProtection="0"/>
    <xf numFmtId="0" fontId="53" fillId="80" borderId="0" applyNumberFormat="0" applyBorder="0" applyAlignment="0" applyProtection="0"/>
    <xf numFmtId="191" fontId="88" fillId="0" borderId="0"/>
    <xf numFmtId="2" fontId="89" fillId="0" borderId="37" applyBorder="0"/>
    <xf numFmtId="0" fontId="35" fillId="17" borderId="27" applyNumberFormat="0" applyFont="0" applyAlignment="0" applyProtection="0"/>
    <xf numFmtId="0" fontId="35" fillId="17" borderId="27" applyNumberFormat="0" applyFont="0" applyAlignment="0" applyProtection="0"/>
    <xf numFmtId="0" fontId="36" fillId="81" borderId="37" applyNumberFormat="0" applyAlignment="0" applyProtection="0"/>
    <xf numFmtId="0" fontId="36" fillId="81" borderId="37" applyNumberFormat="0" applyAlignment="0" applyProtection="0"/>
    <xf numFmtId="0" fontId="35" fillId="17" borderId="38" applyNumberFormat="0" applyFont="0" applyAlignment="0" applyProtection="0"/>
    <xf numFmtId="0" fontId="36" fillId="81" borderId="37" applyNumberFormat="0" applyAlignment="0" applyProtection="0"/>
    <xf numFmtId="0" fontId="36" fillId="81" borderId="37" applyNumberFormat="0" applyAlignment="0" applyProtection="0"/>
    <xf numFmtId="0" fontId="90" fillId="18" borderId="39" applyNumberFormat="0" applyAlignment="0" applyProtection="0"/>
    <xf numFmtId="9" fontId="35" fillId="0" borderId="0" applyFont="0" applyFill="0" applyBorder="0" applyAlignment="0" applyProtection="0"/>
    <xf numFmtId="9" fontId="5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91" fillId="0" borderId="29" applyNumberFormat="0" applyBorder="0" applyAlignment="0"/>
    <xf numFmtId="192" fontId="35" fillId="0" borderId="0" applyFont="0" applyFill="0" applyBorder="0" applyAlignment="0" applyProtection="0"/>
    <xf numFmtId="192" fontId="35" fillId="0" borderId="0" applyFont="0" applyFill="0" applyBorder="0" applyAlignment="0" applyProtection="0"/>
    <xf numFmtId="0" fontId="35" fillId="0" borderId="40" applyNumberFormat="0" applyFont="0" applyFill="0" applyAlignment="0" applyProtection="0"/>
    <xf numFmtId="0" fontId="35" fillId="0" borderId="40" applyNumberFormat="0" applyFont="0" applyFill="0" applyAlignment="0" applyProtection="0"/>
    <xf numFmtId="0" fontId="35" fillId="0" borderId="41" applyNumberFormat="0" applyFont="0" applyFill="0" applyAlignment="0" applyProtection="0"/>
    <xf numFmtId="0" fontId="35" fillId="0" borderId="41" applyNumberFormat="0" applyFont="0" applyFill="0" applyAlignment="0" applyProtection="0"/>
    <xf numFmtId="0" fontId="35" fillId="0" borderId="42" applyNumberFormat="0" applyFont="0" applyFill="0" applyAlignment="0" applyProtection="0"/>
    <xf numFmtId="0" fontId="35" fillId="0" borderId="42" applyNumberFormat="0" applyFont="0" applyFill="0" applyAlignment="0" applyProtection="0"/>
    <xf numFmtId="0" fontId="35" fillId="0" borderId="43" applyNumberFormat="0" applyFont="0" applyFill="0" applyAlignment="0" applyProtection="0"/>
    <xf numFmtId="0" fontId="35" fillId="0" borderId="43" applyNumberFormat="0" applyFont="0" applyFill="0" applyAlignment="0" applyProtection="0"/>
    <xf numFmtId="0" fontId="35" fillId="0" borderId="37" applyNumberFormat="0" applyFont="0" applyFill="0" applyAlignment="0" applyProtection="0"/>
    <xf numFmtId="0" fontId="35" fillId="0" borderId="37" applyNumberFormat="0" applyFont="0" applyFill="0" applyAlignment="0" applyProtection="0"/>
    <xf numFmtId="0" fontId="35" fillId="23" borderId="0" applyNumberFormat="0" applyFont="0" applyBorder="0" applyAlignment="0" applyProtection="0"/>
    <xf numFmtId="0" fontId="35" fillId="23" borderId="0" applyNumberFormat="0" applyFont="0" applyBorder="0" applyAlignment="0" applyProtection="0"/>
    <xf numFmtId="0" fontId="35" fillId="0" borderId="44" applyNumberFormat="0" applyFont="0" applyFill="0" applyAlignment="0" applyProtection="0"/>
    <xf numFmtId="0" fontId="35" fillId="0" borderId="44" applyNumberFormat="0" applyFont="0" applyFill="0" applyAlignment="0" applyProtection="0"/>
    <xf numFmtId="0" fontId="35" fillId="0" borderId="45" applyNumberFormat="0" applyFont="0" applyFill="0" applyAlignment="0" applyProtection="0"/>
    <xf numFmtId="0" fontId="35" fillId="0" borderId="45" applyNumberFormat="0" applyFont="0" applyFill="0" applyAlignment="0" applyProtection="0"/>
    <xf numFmtId="46" fontId="35" fillId="0" borderId="0" applyFont="0" applyFill="0" applyBorder="0" applyAlignment="0" applyProtection="0"/>
    <xf numFmtId="46" fontId="35" fillId="0" borderId="0" applyFont="0" applyFill="0" applyBorder="0" applyAlignment="0" applyProtection="0"/>
    <xf numFmtId="0" fontId="40" fillId="0" borderId="0" applyNumberFormat="0" applyFill="0" applyBorder="0" applyAlignment="0" applyProtection="0"/>
    <xf numFmtId="0" fontId="35" fillId="0" borderId="46" applyNumberFormat="0" applyFont="0" applyFill="0" applyAlignment="0" applyProtection="0"/>
    <xf numFmtId="0" fontId="35" fillId="0" borderId="46" applyNumberFormat="0" applyFont="0" applyFill="0" applyAlignment="0" applyProtection="0"/>
    <xf numFmtId="0" fontId="35" fillId="0" borderId="47" applyNumberFormat="0" applyFont="0" applyFill="0" applyAlignment="0" applyProtection="0"/>
    <xf numFmtId="0" fontId="35" fillId="0" borderId="47" applyNumberFormat="0" applyFont="0" applyFill="0" applyAlignment="0" applyProtection="0"/>
    <xf numFmtId="0" fontId="35" fillId="0" borderId="38" applyNumberFormat="0" applyFont="0" applyFill="0" applyAlignment="0" applyProtection="0"/>
    <xf numFmtId="0" fontId="35" fillId="0" borderId="38" applyNumberFormat="0" applyFont="0" applyFill="0" applyAlignment="0" applyProtection="0"/>
    <xf numFmtId="0" fontId="35" fillId="0" borderId="48" applyNumberFormat="0" applyFont="0" applyFill="0" applyAlignment="0" applyProtection="0"/>
    <xf numFmtId="0" fontId="35" fillId="0" borderId="48" applyNumberFormat="0" applyFont="0" applyFill="0" applyAlignment="0" applyProtection="0"/>
    <xf numFmtId="0" fontId="35" fillId="0" borderId="38" applyNumberFormat="0" applyFont="0" applyFill="0" applyAlignment="0" applyProtection="0"/>
    <xf numFmtId="0" fontId="35" fillId="0" borderId="38" applyNumberFormat="0" applyFont="0" applyFill="0" applyAlignment="0" applyProtection="0"/>
    <xf numFmtId="0" fontId="35" fillId="0" borderId="0" applyNumberFormat="0" applyFont="0" applyFill="0" applyBorder="0" applyProtection="0">
      <alignment horizontal="center"/>
    </xf>
    <xf numFmtId="0" fontId="35" fillId="0" borderId="0" applyNumberFormat="0" applyFont="0" applyFill="0" applyBorder="0" applyProtection="0">
      <alignment horizontal="center"/>
    </xf>
    <xf numFmtId="0" fontId="92" fillId="0" borderId="0" applyNumberFormat="0" applyFill="0" applyBorder="0" applyAlignment="0" applyProtection="0"/>
    <xf numFmtId="0" fontId="62" fillId="0" borderId="0" applyNumberFormat="0" applyFill="0" applyBorder="0" applyAlignment="0" applyProtection="0"/>
    <xf numFmtId="0" fontId="93" fillId="0" borderId="0" applyNumberFormat="0" applyFill="0" applyBorder="0" applyProtection="0">
      <alignment horizontal="left"/>
    </xf>
    <xf numFmtId="0" fontId="35" fillId="23" borderId="0" applyNumberFormat="0" applyFont="0" applyBorder="0" applyAlignment="0" applyProtection="0"/>
    <xf numFmtId="0" fontId="35" fillId="23" borderId="0" applyNumberFormat="0" applyFont="0" applyBorder="0" applyAlignment="0" applyProtection="0"/>
    <xf numFmtId="0" fontId="94" fillId="0" borderId="0" applyNumberFormat="0" applyFill="0" applyBorder="0" applyAlignment="0" applyProtection="0"/>
    <xf numFmtId="0" fontId="40" fillId="0" borderId="0" applyNumberFormat="0" applyFill="0" applyBorder="0" applyAlignment="0" applyProtection="0"/>
    <xf numFmtId="0" fontId="35" fillId="0" borderId="49" applyNumberFormat="0" applyFont="0" applyFill="0" applyAlignment="0" applyProtection="0"/>
    <xf numFmtId="0" fontId="35" fillId="0" borderId="49" applyNumberFormat="0" applyFont="0" applyFill="0" applyAlignment="0" applyProtection="0"/>
    <xf numFmtId="0" fontId="35" fillId="0" borderId="50" applyNumberFormat="0" applyFont="0" applyFill="0" applyAlignment="0" applyProtection="0"/>
    <xf numFmtId="0" fontId="35" fillId="0" borderId="50" applyNumberFormat="0" applyFont="0" applyFill="0" applyAlignment="0" applyProtection="0"/>
    <xf numFmtId="193" fontId="35" fillId="0" borderId="0" applyFont="0" applyFill="0" applyBorder="0" applyAlignment="0" applyProtection="0"/>
    <xf numFmtId="193" fontId="35" fillId="0" borderId="0" applyFont="0" applyFill="0" applyBorder="0" applyAlignment="0" applyProtection="0"/>
    <xf numFmtId="0" fontId="35" fillId="0" borderId="51" applyNumberFormat="0" applyFont="0" applyFill="0" applyAlignment="0" applyProtection="0"/>
    <xf numFmtId="0" fontId="35" fillId="0" borderId="51" applyNumberFormat="0" applyFont="0" applyFill="0" applyAlignment="0" applyProtection="0"/>
    <xf numFmtId="0" fontId="35" fillId="0" borderId="52" applyNumberFormat="0" applyFont="0" applyFill="0" applyAlignment="0" applyProtection="0"/>
    <xf numFmtId="0" fontId="35" fillId="0" borderId="52" applyNumberFormat="0" applyFont="0" applyFill="0" applyAlignment="0" applyProtection="0"/>
    <xf numFmtId="0" fontId="35" fillId="0" borderId="53" applyNumberFormat="0" applyFont="0" applyFill="0" applyAlignment="0" applyProtection="0"/>
    <xf numFmtId="0" fontId="35" fillId="0" borderId="53" applyNumberFormat="0" applyFont="0" applyFill="0" applyAlignment="0" applyProtection="0"/>
    <xf numFmtId="0" fontId="35" fillId="0" borderId="54" applyNumberFormat="0" applyFont="0" applyFill="0" applyAlignment="0" applyProtection="0"/>
    <xf numFmtId="0" fontId="35" fillId="0" borderId="54" applyNumberFormat="0" applyFont="0" applyFill="0" applyAlignment="0" applyProtection="0"/>
    <xf numFmtId="0" fontId="35" fillId="0" borderId="55" applyNumberFormat="0" applyFont="0" applyFill="0" applyAlignment="0" applyProtection="0"/>
    <xf numFmtId="0" fontId="35" fillId="0" borderId="55" applyNumberFormat="0" applyFont="0" applyFill="0" applyAlignment="0" applyProtection="0"/>
    <xf numFmtId="180" fontId="95" fillId="0" borderId="0"/>
    <xf numFmtId="4" fontId="55" fillId="82" borderId="56" applyNumberFormat="0" applyProtection="0">
      <alignment vertical="center"/>
    </xf>
    <xf numFmtId="4" fontId="36" fillId="82" borderId="56" applyNumberFormat="0" applyProtection="0">
      <alignment vertical="center"/>
    </xf>
    <xf numFmtId="4" fontId="55" fillId="11" borderId="56" applyNumberFormat="0" applyProtection="0">
      <alignment horizontal="left" vertical="center" indent="1"/>
    </xf>
    <xf numFmtId="0" fontId="36" fillId="11" borderId="56" applyNumberFormat="0" applyProtection="0">
      <alignment horizontal="left" vertical="top" indent="1"/>
    </xf>
    <xf numFmtId="4" fontId="33" fillId="5" borderId="22" applyNumberFormat="0" applyProtection="0">
      <alignment horizontal="left" vertical="center" indent="1"/>
    </xf>
    <xf numFmtId="4" fontId="33" fillId="5" borderId="22" applyNumberFormat="0" applyProtection="0">
      <alignment horizontal="left" vertical="center" indent="1"/>
    </xf>
    <xf numFmtId="0" fontId="35" fillId="83" borderId="39" applyNumberFormat="0" applyProtection="0">
      <alignment horizontal="left" vertical="center" indent="1"/>
    </xf>
    <xf numFmtId="4" fontId="33" fillId="5" borderId="22" applyNumberFormat="0" applyProtection="0">
      <alignment horizontal="left" vertical="center" indent="1"/>
    </xf>
    <xf numFmtId="4" fontId="33" fillId="5" borderId="22" applyNumberFormat="0" applyProtection="0">
      <alignment horizontal="left" vertical="center" indent="1"/>
    </xf>
    <xf numFmtId="4" fontId="33" fillId="5" borderId="22" applyNumberFormat="0" applyProtection="0">
      <alignment horizontal="left" vertical="center" indent="1"/>
    </xf>
    <xf numFmtId="4" fontId="33" fillId="5" borderId="22" applyNumberFormat="0" applyProtection="0">
      <alignment horizontal="left" vertical="center" indent="1"/>
    </xf>
    <xf numFmtId="4" fontId="33" fillId="83" borderId="22" applyNumberFormat="0" applyProtection="0">
      <alignment horizontal="right" vertical="center"/>
    </xf>
    <xf numFmtId="4" fontId="33" fillId="83" borderId="22" applyNumberFormat="0" applyProtection="0">
      <alignment horizontal="right" vertical="center"/>
    </xf>
    <xf numFmtId="4" fontId="33" fillId="83" borderId="22" applyNumberFormat="0" applyProtection="0">
      <alignment horizontal="right" vertical="center"/>
    </xf>
    <xf numFmtId="4" fontId="33" fillId="83" borderId="22" applyNumberFormat="0" applyProtection="0">
      <alignment horizontal="right" vertical="center"/>
    </xf>
    <xf numFmtId="4" fontId="33" fillId="83" borderId="22" applyNumberFormat="0" applyProtection="0">
      <alignment horizontal="right" vertical="center"/>
    </xf>
    <xf numFmtId="4" fontId="33" fillId="84" borderId="22" applyNumberFormat="0" applyProtection="0">
      <alignment horizontal="right" vertical="center"/>
    </xf>
    <xf numFmtId="4" fontId="33" fillId="84" borderId="22" applyNumberFormat="0" applyProtection="0">
      <alignment horizontal="right" vertical="center"/>
    </xf>
    <xf numFmtId="4" fontId="33" fillId="84" borderId="22" applyNumberFormat="0" applyProtection="0">
      <alignment horizontal="right" vertical="center"/>
    </xf>
    <xf numFmtId="4" fontId="33" fillId="84" borderId="22" applyNumberFormat="0" applyProtection="0">
      <alignment horizontal="right" vertical="center"/>
    </xf>
    <xf numFmtId="4" fontId="33" fillId="84" borderId="22" applyNumberFormat="0" applyProtection="0">
      <alignment horizontal="right" vertical="center"/>
    </xf>
    <xf numFmtId="4" fontId="33" fillId="85" borderId="22" applyNumberFormat="0" applyProtection="0">
      <alignment horizontal="right" vertical="center"/>
    </xf>
    <xf numFmtId="4" fontId="33" fillId="85" borderId="22" applyNumberFormat="0" applyProtection="0">
      <alignment horizontal="right" vertical="center"/>
    </xf>
    <xf numFmtId="4" fontId="33" fillId="85" borderId="22" applyNumberFormat="0" applyProtection="0">
      <alignment horizontal="right" vertical="center"/>
    </xf>
    <xf numFmtId="4" fontId="33" fillId="85" borderId="22" applyNumberFormat="0" applyProtection="0">
      <alignment horizontal="right" vertical="center"/>
    </xf>
    <xf numFmtId="4" fontId="33" fillId="85" borderId="22" applyNumberFormat="0" applyProtection="0">
      <alignment horizontal="right" vertical="center"/>
    </xf>
    <xf numFmtId="4" fontId="33" fillId="41" borderId="22" applyNumberFormat="0" applyProtection="0">
      <alignment horizontal="right" vertical="center"/>
    </xf>
    <xf numFmtId="4" fontId="33" fillId="41" borderId="22" applyNumberFormat="0" applyProtection="0">
      <alignment horizontal="right" vertical="center"/>
    </xf>
    <xf numFmtId="4" fontId="33" fillId="41" borderId="22" applyNumberFormat="0" applyProtection="0">
      <alignment horizontal="right" vertical="center"/>
    </xf>
    <xf numFmtId="4" fontId="33" fillId="41" borderId="22" applyNumberFormat="0" applyProtection="0">
      <alignment horizontal="right" vertical="center"/>
    </xf>
    <xf numFmtId="4" fontId="33" fillId="41" borderId="22" applyNumberFormat="0" applyProtection="0">
      <alignment horizontal="right" vertical="center"/>
    </xf>
    <xf numFmtId="4" fontId="33" fillId="86" borderId="22" applyNumberFormat="0" applyProtection="0">
      <alignment horizontal="right" vertical="center"/>
    </xf>
    <xf numFmtId="4" fontId="33" fillId="86" borderId="22" applyNumberFormat="0" applyProtection="0">
      <alignment horizontal="right" vertical="center"/>
    </xf>
    <xf numFmtId="4" fontId="33" fillId="86" borderId="22" applyNumberFormat="0" applyProtection="0">
      <alignment horizontal="right" vertical="center"/>
    </xf>
    <xf numFmtId="4" fontId="33" fillId="86" borderId="22" applyNumberFormat="0" applyProtection="0">
      <alignment horizontal="right" vertical="center"/>
    </xf>
    <xf numFmtId="4" fontId="33" fillId="86" borderId="22" applyNumberFormat="0" applyProtection="0">
      <alignment horizontal="right" vertical="center"/>
    </xf>
    <xf numFmtId="4" fontId="33" fillId="87" borderId="22" applyNumberFormat="0" applyProtection="0">
      <alignment horizontal="right" vertical="center"/>
    </xf>
    <xf numFmtId="4" fontId="33" fillId="87" borderId="22" applyNumberFormat="0" applyProtection="0">
      <alignment horizontal="right" vertical="center"/>
    </xf>
    <xf numFmtId="4" fontId="33" fillId="87" borderId="22" applyNumberFormat="0" applyProtection="0">
      <alignment horizontal="right" vertical="center"/>
    </xf>
    <xf numFmtId="4" fontId="33" fillId="87" borderId="22" applyNumberFormat="0" applyProtection="0">
      <alignment horizontal="right" vertical="center"/>
    </xf>
    <xf numFmtId="4" fontId="33" fillId="87" borderId="22" applyNumberFormat="0" applyProtection="0">
      <alignment horizontal="right" vertical="center"/>
    </xf>
    <xf numFmtId="4" fontId="33" fillId="27" borderId="22" applyNumberFormat="0" applyProtection="0">
      <alignment horizontal="right" vertical="center"/>
    </xf>
    <xf numFmtId="4" fontId="33" fillId="27" borderId="22" applyNumberFormat="0" applyProtection="0">
      <alignment horizontal="right" vertical="center"/>
    </xf>
    <xf numFmtId="4" fontId="33" fillId="27" borderId="22" applyNumberFormat="0" applyProtection="0">
      <alignment horizontal="right" vertical="center"/>
    </xf>
    <xf numFmtId="4" fontId="33" fillId="27" borderId="22" applyNumberFormat="0" applyProtection="0">
      <alignment horizontal="right" vertical="center"/>
    </xf>
    <xf numFmtId="4" fontId="33" fillId="27" borderId="22" applyNumberFormat="0" applyProtection="0">
      <alignment horizontal="right" vertical="center"/>
    </xf>
    <xf numFmtId="4" fontId="33" fillId="40" borderId="22" applyNumberFormat="0" applyProtection="0">
      <alignment horizontal="right" vertical="center"/>
    </xf>
    <xf numFmtId="4" fontId="33" fillId="40" borderId="22" applyNumberFormat="0" applyProtection="0">
      <alignment horizontal="right" vertical="center"/>
    </xf>
    <xf numFmtId="4" fontId="33" fillId="40" borderId="22" applyNumberFormat="0" applyProtection="0">
      <alignment horizontal="right" vertical="center"/>
    </xf>
    <xf numFmtId="4" fontId="33" fillId="40" borderId="22" applyNumberFormat="0" applyProtection="0">
      <alignment horizontal="right" vertical="center"/>
    </xf>
    <xf numFmtId="4" fontId="33" fillId="40" borderId="22" applyNumberFormat="0" applyProtection="0">
      <alignment horizontal="right" vertical="center"/>
    </xf>
    <xf numFmtId="4" fontId="33" fillId="88" borderId="22" applyNumberFormat="0" applyProtection="0">
      <alignment horizontal="right" vertical="center"/>
    </xf>
    <xf numFmtId="4" fontId="33" fillId="88" borderId="22" applyNumberFormat="0" applyProtection="0">
      <alignment horizontal="right" vertical="center"/>
    </xf>
    <xf numFmtId="4" fontId="33" fillId="88" borderId="22" applyNumberFormat="0" applyProtection="0">
      <alignment horizontal="right" vertical="center"/>
    </xf>
    <xf numFmtId="4" fontId="33" fillId="88" borderId="22" applyNumberFormat="0" applyProtection="0">
      <alignment horizontal="right" vertical="center"/>
    </xf>
    <xf numFmtId="4" fontId="33" fillId="88" borderId="22" applyNumberFormat="0" applyProtection="0">
      <alignment horizontal="right" vertical="center"/>
    </xf>
    <xf numFmtId="4" fontId="32" fillId="89" borderId="22" applyNumberFormat="0" applyProtection="0">
      <alignment horizontal="left" vertical="center" indent="1"/>
    </xf>
    <xf numFmtId="4" fontId="32" fillId="90" borderId="22" applyNumberFormat="0" applyProtection="0">
      <alignment horizontal="left" vertical="center" indent="1"/>
    </xf>
    <xf numFmtId="4" fontId="32" fillId="90" borderId="22" applyNumberFormat="0" applyProtection="0">
      <alignment horizontal="left" vertical="center" indent="1"/>
    </xf>
    <xf numFmtId="4" fontId="33" fillId="6" borderId="57" applyNumberFormat="0" applyProtection="0">
      <alignment horizontal="left" vertical="center" indent="1"/>
    </xf>
    <xf numFmtId="4" fontId="33" fillId="6" borderId="57" applyNumberFormat="0" applyProtection="0">
      <alignment horizontal="left" vertical="center" indent="1"/>
    </xf>
    <xf numFmtId="4" fontId="33" fillId="91" borderId="58" applyNumberFormat="0" applyProtection="0">
      <alignment horizontal="left" vertical="center" indent="1"/>
    </xf>
    <xf numFmtId="4" fontId="33" fillId="91" borderId="58" applyNumberFormat="0" applyProtection="0">
      <alignment horizontal="left" vertical="center" indent="1"/>
    </xf>
    <xf numFmtId="4" fontId="33" fillId="6" borderId="57" applyNumberFormat="0" applyProtection="0">
      <alignment horizontal="left" vertical="center" indent="1"/>
    </xf>
    <xf numFmtId="4" fontId="33" fillId="6" borderId="57" applyNumberFormat="0" applyProtection="0">
      <alignment horizontal="left" vertical="center" indent="1"/>
    </xf>
    <xf numFmtId="4" fontId="33" fillId="91" borderId="58" applyNumberFormat="0" applyProtection="0">
      <alignment horizontal="left" vertical="center" indent="1"/>
    </xf>
    <xf numFmtId="4" fontId="35" fillId="5" borderId="22" applyNumberFormat="0" applyProtection="0">
      <alignment horizontal="left" vertical="center" indent="1"/>
    </xf>
    <xf numFmtId="4" fontId="35" fillId="92" borderId="22" applyNumberFormat="0" applyProtection="0">
      <alignment horizontal="left" vertical="center" indent="1"/>
    </xf>
    <xf numFmtId="4" fontId="35" fillId="92" borderId="22" applyNumberFormat="0" applyProtection="0">
      <alignment horizontal="left" vertical="center" indent="1"/>
    </xf>
    <xf numFmtId="4" fontId="33" fillId="12" borderId="22" applyNumberFormat="0" applyProtection="0">
      <alignment horizontal="center" vertical="center"/>
    </xf>
    <xf numFmtId="4" fontId="33" fillId="12" borderId="22" applyNumberFormat="0" applyProtection="0">
      <alignment horizontal="center" vertical="center"/>
    </xf>
    <xf numFmtId="0" fontId="35" fillId="83" borderId="39" applyNumberFormat="0" applyProtection="0">
      <alignment horizontal="left" vertical="center" indent="1"/>
    </xf>
    <xf numFmtId="4" fontId="33" fillId="12" borderId="22" applyNumberFormat="0" applyProtection="0">
      <alignment horizontal="center" vertical="center"/>
    </xf>
    <xf numFmtId="4" fontId="33" fillId="12" borderId="22" applyNumberFormat="0" applyProtection="0">
      <alignment horizontal="center" vertical="center"/>
    </xf>
    <xf numFmtId="4" fontId="33" fillId="12" borderId="22" applyNumberFormat="0" applyProtection="0">
      <alignment horizontal="center" vertical="center"/>
    </xf>
    <xf numFmtId="4" fontId="33" fillId="12" borderId="22" applyNumberFormat="0" applyProtection="0">
      <alignment horizontal="center" vertical="center"/>
    </xf>
    <xf numFmtId="4" fontId="36" fillId="91" borderId="59" applyNumberFormat="0" applyProtection="0">
      <alignment horizontal="left" vertical="center" indent="1"/>
    </xf>
    <xf numFmtId="4" fontId="36" fillId="104" borderId="59" applyNumberFormat="0" applyProtection="0">
      <alignment horizontal="left" vertical="center" indent="1"/>
    </xf>
    <xf numFmtId="4" fontId="40" fillId="0" borderId="0" applyNumberFormat="0" applyProtection="0">
      <alignment horizontal="left" vertical="center" indent="1"/>
    </xf>
    <xf numFmtId="4" fontId="36" fillId="91" borderId="59" applyNumberFormat="0" applyProtection="0">
      <alignment horizontal="left" vertical="center" indent="1"/>
    </xf>
    <xf numFmtId="4" fontId="36" fillId="91" borderId="59" applyNumberFormat="0" applyProtection="0">
      <alignment horizontal="left" vertical="center" indent="1"/>
    </xf>
    <xf numFmtId="4" fontId="40" fillId="0" borderId="0" applyNumberFormat="0" applyProtection="0">
      <alignment horizontal="left" vertical="center" indent="1"/>
    </xf>
    <xf numFmtId="0" fontId="35" fillId="39" borderId="39" applyNumberFormat="0" applyProtection="0">
      <alignment horizontal="left" vertical="center" indent="1"/>
    </xf>
    <xf numFmtId="0" fontId="57" fillId="5" borderId="22" applyNumberFormat="0" applyProtection="0">
      <alignment horizontal="left" vertical="top" indent="1"/>
    </xf>
    <xf numFmtId="0" fontId="35" fillId="39" borderId="39" applyNumberFormat="0" applyProtection="0">
      <alignment horizontal="left" vertical="center" indent="1"/>
    </xf>
    <xf numFmtId="0" fontId="57" fillId="92" borderId="22" applyNumberFormat="0" applyProtection="0">
      <alignment horizontal="left" vertical="top" indent="1"/>
    </xf>
    <xf numFmtId="0" fontId="57" fillId="92" borderId="22" applyNumberFormat="0" applyProtection="0">
      <alignment horizontal="left" vertical="top" indent="1"/>
    </xf>
    <xf numFmtId="0" fontId="33" fillId="12" borderId="22" applyNumberFormat="0" applyProtection="0">
      <alignment horizontal="left" vertical="center" indent="1"/>
    </xf>
    <xf numFmtId="0" fontId="33" fillId="12" borderId="22" applyNumberFormat="0" applyProtection="0">
      <alignment horizontal="left" vertical="center" indent="1"/>
    </xf>
    <xf numFmtId="0" fontId="35" fillId="8" borderId="39" applyNumberFormat="0" applyProtection="0">
      <alignment horizontal="left" vertical="center" indent="1"/>
    </xf>
    <xf numFmtId="0" fontId="33" fillId="12" borderId="22" applyNumberFormat="0" applyProtection="0">
      <alignment horizontal="left" vertical="center" indent="1"/>
    </xf>
    <xf numFmtId="0" fontId="33" fillId="12" borderId="22" applyNumberFormat="0" applyProtection="0">
      <alignment horizontal="left" vertical="center" indent="1"/>
    </xf>
    <xf numFmtId="0" fontId="33" fillId="12" borderId="22" applyNumberFormat="0" applyProtection="0">
      <alignment horizontal="left" vertical="center" indent="1"/>
    </xf>
    <xf numFmtId="0" fontId="33" fillId="12" borderId="22" applyNumberFormat="0" applyProtection="0">
      <alignment horizontal="left" vertical="center" indent="1"/>
    </xf>
    <xf numFmtId="0" fontId="57" fillId="12" borderId="22" applyNumberFormat="0" applyProtection="0">
      <alignment horizontal="left" vertical="top" indent="1"/>
    </xf>
    <xf numFmtId="0" fontId="35" fillId="93" borderId="60" applyNumberFormat="0" applyProtection="0">
      <alignment horizontal="left" vertical="top" indent="1"/>
    </xf>
    <xf numFmtId="0" fontId="57" fillId="94" borderId="22" applyNumberFormat="0" applyProtection="0">
      <alignment horizontal="left" vertical="top" indent="1"/>
    </xf>
    <xf numFmtId="0" fontId="57" fillId="94" borderId="22" applyNumberFormat="0" applyProtection="0">
      <alignment horizontal="left" vertical="top" indent="1"/>
    </xf>
    <xf numFmtId="0" fontId="33" fillId="6" borderId="22" applyNumberFormat="0" applyProtection="0">
      <alignment horizontal="left" vertical="center" indent="1"/>
    </xf>
    <xf numFmtId="0" fontId="35" fillId="7" borderId="39" applyNumberFormat="0" applyProtection="0">
      <alignment horizontal="left" vertical="center" indent="1"/>
    </xf>
    <xf numFmtId="0" fontId="33" fillId="6" borderId="22" applyNumberFormat="0" applyProtection="0">
      <alignment horizontal="left" vertical="center" indent="1"/>
    </xf>
    <xf numFmtId="0" fontId="33" fillId="6" borderId="22" applyNumberFormat="0" applyProtection="0">
      <alignment horizontal="left" vertical="center" indent="1"/>
    </xf>
    <xf numFmtId="0" fontId="33" fillId="6" borderId="22" applyNumberFormat="0" applyProtection="0">
      <alignment horizontal="left" vertical="center" indent="1"/>
    </xf>
    <xf numFmtId="0" fontId="33" fillId="6" borderId="22" applyNumberFormat="0" applyProtection="0">
      <alignment horizontal="left" vertical="center" indent="1"/>
    </xf>
    <xf numFmtId="0" fontId="57" fillId="6" borderId="22" applyNumberFormat="0" applyProtection="0">
      <alignment horizontal="left" vertical="top" indent="1"/>
    </xf>
    <xf numFmtId="0" fontId="35" fillId="95" borderId="60" applyNumberFormat="0" applyProtection="0">
      <alignment horizontal="left" vertical="top" indent="1"/>
    </xf>
    <xf numFmtId="0" fontId="57" fillId="91" borderId="22" applyNumberFormat="0" applyProtection="0">
      <alignment horizontal="left" vertical="top" indent="1"/>
    </xf>
    <xf numFmtId="0" fontId="57" fillId="91" borderId="22" applyNumberFormat="0" applyProtection="0">
      <alignment horizontal="left" vertical="top" indent="1"/>
    </xf>
    <xf numFmtId="0" fontId="33" fillId="4" borderId="22" applyNumberFormat="0" applyProtection="0">
      <alignment horizontal="left" vertical="center" indent="1"/>
    </xf>
    <xf numFmtId="0" fontId="33" fillId="4" borderId="22" applyNumberFormat="0" applyProtection="0">
      <alignment horizontal="left" vertical="center" indent="1"/>
    </xf>
    <xf numFmtId="0" fontId="35" fillId="83" borderId="39" applyNumberFormat="0" applyProtection="0">
      <alignment horizontal="left" vertical="center" indent="1"/>
    </xf>
    <xf numFmtId="0" fontId="33" fillId="4" borderId="22" applyNumberFormat="0" applyProtection="0">
      <alignment horizontal="left" vertical="center" indent="1"/>
    </xf>
    <xf numFmtId="0" fontId="33" fillId="4" borderId="22" applyNumberFormat="0" applyProtection="0">
      <alignment horizontal="left" vertical="center" indent="1"/>
    </xf>
    <xf numFmtId="0" fontId="33" fillId="4" borderId="22" applyNumberFormat="0" applyProtection="0">
      <alignment horizontal="left" vertical="center" indent="1"/>
    </xf>
    <xf numFmtId="0" fontId="33" fillId="4" borderId="22" applyNumberFormat="0" applyProtection="0">
      <alignment horizontal="left" vertical="center" indent="1"/>
    </xf>
    <xf numFmtId="0" fontId="57" fillId="4" borderId="22" applyNumberFormat="0" applyProtection="0">
      <alignment horizontal="left" vertical="top" indent="1"/>
    </xf>
    <xf numFmtId="0" fontId="35" fillId="96" borderId="60" applyNumberFormat="0" applyProtection="0">
      <alignment horizontal="left" vertical="top" indent="1"/>
    </xf>
    <xf numFmtId="0" fontId="33" fillId="93" borderId="61" applyNumberFormat="0">
      <protection locked="0"/>
    </xf>
    <xf numFmtId="0" fontId="41" fillId="97" borderId="56"/>
    <xf numFmtId="4" fontId="36" fillId="82" borderId="62" applyNumberFormat="0" applyProtection="0">
      <alignment vertical="center"/>
    </xf>
    <xf numFmtId="4" fontId="36" fillId="98" borderId="63" applyNumberFormat="0" applyProtection="0">
      <alignment vertical="center"/>
    </xf>
    <xf numFmtId="4" fontId="36" fillId="98" borderId="63" applyNumberFormat="0" applyProtection="0">
      <alignment vertical="center"/>
    </xf>
    <xf numFmtId="4" fontId="56" fillId="82" borderId="62" applyNumberFormat="0" applyProtection="0">
      <alignment vertical="center"/>
    </xf>
    <xf numFmtId="4" fontId="56" fillId="98" borderId="63" applyNumberFormat="0" applyProtection="0">
      <alignment vertical="center"/>
    </xf>
    <xf numFmtId="4" fontId="56" fillId="98" borderId="63" applyNumberFormat="0" applyProtection="0">
      <alignment vertical="center"/>
    </xf>
    <xf numFmtId="4" fontId="36" fillId="7" borderId="38" applyNumberFormat="0" applyProtection="0">
      <alignment horizontal="left" vertical="center" indent="1"/>
    </xf>
    <xf numFmtId="0" fontId="56" fillId="7" borderId="38" applyNumberFormat="0" applyProtection="0">
      <alignment horizontal="left" vertical="top" indent="1"/>
    </xf>
    <xf numFmtId="4" fontId="33" fillId="4" borderId="22" applyNumberFormat="0" applyProtection="0">
      <alignment horizontal="right" vertical="center"/>
    </xf>
    <xf numFmtId="4" fontId="33" fillId="4" borderId="22" applyNumberFormat="0" applyProtection="0">
      <alignment horizontal="right" vertical="center"/>
    </xf>
    <xf numFmtId="4" fontId="33" fillId="4" borderId="22" applyNumberFormat="0" applyProtection="0">
      <alignment horizontal="right" vertical="center"/>
    </xf>
    <xf numFmtId="4" fontId="33" fillId="4" borderId="22" applyNumberFormat="0" applyProtection="0">
      <alignment horizontal="right" vertical="center"/>
    </xf>
    <xf numFmtId="4" fontId="33" fillId="4" borderId="22" applyNumberFormat="0" applyProtection="0">
      <alignment horizontal="right" vertical="center"/>
    </xf>
    <xf numFmtId="4" fontId="56" fillId="4" borderId="38" applyNumberFormat="0" applyProtection="0">
      <alignment horizontal="right" vertical="center"/>
    </xf>
    <xf numFmtId="4" fontId="32" fillId="12" borderId="22" applyNumberFormat="0" applyProtection="0">
      <alignment horizontal="left" vertical="center" indent="1"/>
    </xf>
    <xf numFmtId="4" fontId="32" fillId="12" borderId="22" applyNumberFormat="0" applyProtection="0">
      <alignment horizontal="center" vertical="center" wrapText="1"/>
    </xf>
    <xf numFmtId="4" fontId="32" fillId="12" borderId="22" applyNumberFormat="0" applyProtection="0">
      <alignment horizontal="center" vertical="center" wrapText="1"/>
    </xf>
    <xf numFmtId="0" fontId="36" fillId="8" borderId="64" applyNumberFormat="0" applyProtection="0">
      <alignment horizontal="left" vertical="top" indent="1"/>
    </xf>
    <xf numFmtId="0" fontId="35" fillId="83" borderId="39" applyNumberFormat="0" applyProtection="0">
      <alignment horizontal="left" vertical="center" indent="1"/>
    </xf>
    <xf numFmtId="4" fontId="47" fillId="4" borderId="65" applyNumberFormat="0" applyProtection="0">
      <alignment horizontal="left" vertical="center" indent="1"/>
    </xf>
    <xf numFmtId="0" fontId="36" fillId="99" borderId="31"/>
    <xf numFmtId="4" fontId="48" fillId="4" borderId="22" applyNumberFormat="0" applyProtection="0">
      <alignment horizontal="right" vertical="center"/>
    </xf>
    <xf numFmtId="0" fontId="35" fillId="0" borderId="54" applyNumberFormat="0" applyFont="0" applyFill="0" applyBorder="0" applyAlignment="0" applyProtection="0"/>
    <xf numFmtId="0" fontId="35" fillId="0" borderId="54" applyNumberFormat="0" applyFont="0" applyFill="0" applyBorder="0" applyAlignment="0" applyProtection="0"/>
    <xf numFmtId="0" fontId="38" fillId="100" borderId="0" applyNumberFormat="0" applyBorder="0" applyAlignment="0" applyProtection="0"/>
    <xf numFmtId="0" fontId="96" fillId="101" borderId="0"/>
    <xf numFmtId="49" fontId="97" fillId="101" borderId="0"/>
    <xf numFmtId="49" fontId="98" fillId="101" borderId="66"/>
    <xf numFmtId="49" fontId="98" fillId="101" borderId="0"/>
    <xf numFmtId="0" fontId="96" fillId="4" borderId="66">
      <protection locked="0"/>
    </xf>
    <xf numFmtId="0" fontId="96" fillId="101" borderId="0"/>
    <xf numFmtId="0" fontId="99" fillId="40" borderId="0"/>
    <xf numFmtId="0" fontId="99" fillId="27" borderId="0"/>
    <xf numFmtId="0" fontId="99" fillId="88" borderId="0"/>
    <xf numFmtId="38" fontId="87" fillId="0" borderId="0" applyFont="0" applyFill="0" applyBorder="0" applyAlignment="0" applyProtection="0"/>
    <xf numFmtId="38" fontId="87" fillId="0" borderId="0" applyFont="0" applyFill="0" applyBorder="0" applyAlignment="0" applyProtection="0"/>
    <xf numFmtId="40" fontId="87" fillId="0" borderId="0" applyFont="0" applyFill="0" applyBorder="0" applyAlignment="0" applyProtection="0"/>
    <xf numFmtId="0" fontId="49" fillId="0" borderId="0" applyNumberFormat="0" applyFill="0" applyBorder="0" applyAlignment="0" applyProtection="0"/>
    <xf numFmtId="0" fontId="100" fillId="0" borderId="0"/>
    <xf numFmtId="0" fontId="8" fillId="0" borderId="0"/>
    <xf numFmtId="0" fontId="59" fillId="0" borderId="0"/>
    <xf numFmtId="0" fontId="33" fillId="4" borderId="0"/>
    <xf numFmtId="0" fontId="59" fillId="0" borderId="0"/>
    <xf numFmtId="0" fontId="33" fillId="4" borderId="0"/>
    <xf numFmtId="0" fontId="8" fillId="0" borderId="0"/>
    <xf numFmtId="0" fontId="8" fillId="0" borderId="0"/>
    <xf numFmtId="0" fontId="8" fillId="0" borderId="0"/>
    <xf numFmtId="194" fontId="35" fillId="0" borderId="0" applyFont="0" applyFill="0" applyBorder="0" applyProtection="0">
      <alignment horizontal="right"/>
    </xf>
    <xf numFmtId="194" fontId="35" fillId="0" borderId="0" applyFont="0" applyFill="0" applyBorder="0" applyProtection="0">
      <alignment horizontal="right"/>
    </xf>
    <xf numFmtId="0" fontId="101" fillId="0" borderId="0"/>
    <xf numFmtId="37" fontId="102" fillId="0" borderId="0">
      <alignment horizontal="left"/>
      <protection locked="0"/>
    </xf>
    <xf numFmtId="37" fontId="103" fillId="0" borderId="0">
      <alignment horizontal="left"/>
      <protection locked="0"/>
    </xf>
    <xf numFmtId="37" fontId="85" fillId="0" borderId="5"/>
    <xf numFmtId="37" fontId="104" fillId="0" borderId="0">
      <alignment horizontal="left"/>
    </xf>
    <xf numFmtId="179" fontId="105" fillId="0" borderId="35"/>
    <xf numFmtId="178" fontId="85" fillId="0" borderId="2"/>
    <xf numFmtId="0" fontId="109" fillId="0" borderId="0" applyNumberFormat="0" applyFill="0" applyBorder="0" applyAlignment="0" applyProtection="0"/>
    <xf numFmtId="0" fontId="43" fillId="0" borderId="65" applyNumberFormat="0" applyFill="0" applyAlignment="0" applyProtection="0"/>
    <xf numFmtId="0" fontId="44" fillId="0" borderId="65" applyNumberFormat="0" applyFill="0" applyAlignment="0" applyProtection="0"/>
    <xf numFmtId="0" fontId="45" fillId="0" borderId="67" applyNumberFormat="0" applyFill="0" applyAlignment="0" applyProtection="0"/>
    <xf numFmtId="0" fontId="46" fillId="0" borderId="68" applyNumberFormat="0" applyFill="0" applyAlignment="0" applyProtection="0"/>
    <xf numFmtId="0" fontId="106" fillId="0" borderId="0"/>
    <xf numFmtId="195" fontId="35" fillId="0" borderId="0" applyFont="0" applyFill="0" applyBorder="0" applyAlignment="0" applyProtection="0"/>
    <xf numFmtId="196" fontId="35" fillId="0" borderId="0" applyFont="0" applyFill="0" applyBorder="0" applyAlignment="0" applyProtection="0"/>
    <xf numFmtId="0" fontId="53" fillId="0" borderId="69" applyNumberFormat="0" applyFill="0" applyAlignment="0" applyProtection="0"/>
    <xf numFmtId="170" fontId="35" fillId="0" borderId="0" applyFont="0" applyFill="0" applyBorder="0" applyAlignment="0" applyProtection="0"/>
    <xf numFmtId="171" fontId="35" fillId="0" borderId="0" applyFon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42" fillId="102" borderId="70" applyNumberFormat="0" applyAlignment="0" applyProtection="0"/>
  </cellStyleXfs>
  <cellXfs count="244">
    <xf numFmtId="0" fontId="0" fillId="0" borderId="0" xfId="0"/>
    <xf numFmtId="0" fontId="1" fillId="0" borderId="0" xfId="0" applyFont="1"/>
    <xf numFmtId="0" fontId="1" fillId="0" borderId="0" xfId="0" applyFont="1" applyAlignment="1">
      <alignment horizontal="center"/>
    </xf>
    <xf numFmtId="0" fontId="1" fillId="0" borderId="1" xfId="0" applyFont="1" applyBorder="1"/>
    <xf numFmtId="0" fontId="3" fillId="0" borderId="0" xfId="0" applyFont="1" applyAlignment="1">
      <alignment horizontal="left" indent="1"/>
    </xf>
    <xf numFmtId="0" fontId="4" fillId="0" borderId="0" xfId="0" applyFont="1"/>
    <xf numFmtId="0" fontId="2" fillId="0" borderId="0" xfId="0" applyFont="1"/>
    <xf numFmtId="0" fontId="4" fillId="0" borderId="2" xfId="0" applyFont="1" applyBorder="1"/>
    <xf numFmtId="0" fontId="4" fillId="0" borderId="3" xfId="0" applyFont="1" applyBorder="1"/>
    <xf numFmtId="0" fontId="1" fillId="0" borderId="4" xfId="0" applyFont="1" applyBorder="1"/>
    <xf numFmtId="0" fontId="1" fillId="0" borderId="5" xfId="0" applyFont="1" applyBorder="1"/>
    <xf numFmtId="0" fontId="4" fillId="0" borderId="1" xfId="0" applyFont="1" applyBorder="1"/>
    <xf numFmtId="0" fontId="4" fillId="0" borderId="1" xfId="0" applyFont="1" applyBorder="1" applyAlignment="1">
      <alignment horizontal="center"/>
    </xf>
    <xf numFmtId="0" fontId="4" fillId="0" borderId="0" xfId="0" applyFont="1" applyAlignment="1">
      <alignment horizontal="center"/>
    </xf>
    <xf numFmtId="0" fontId="7" fillId="0" borderId="2" xfId="0" applyFont="1" applyBorder="1"/>
    <xf numFmtId="3" fontId="1" fillId="0" borderId="0" xfId="0" applyNumberFormat="1" applyFont="1" applyAlignment="1">
      <alignment horizontal="center"/>
    </xf>
    <xf numFmtId="0" fontId="1" fillId="0" borderId="0" xfId="0" applyFont="1" applyAlignment="1">
      <alignment horizontal="left"/>
    </xf>
    <xf numFmtId="0" fontId="4" fillId="0" borderId="0" xfId="0" applyFont="1" applyAlignment="1">
      <alignment horizontal="left"/>
    </xf>
    <xf numFmtId="0" fontId="3" fillId="0" borderId="0" xfId="0" applyFont="1" applyAlignment="1">
      <alignment horizontal="left" indent="3"/>
    </xf>
    <xf numFmtId="3" fontId="2" fillId="0" borderId="0" xfId="0" applyNumberFormat="1" applyFont="1" applyAlignment="1">
      <alignment horizontal="center"/>
    </xf>
    <xf numFmtId="3" fontId="4" fillId="0" borderId="3" xfId="0" applyNumberFormat="1" applyFont="1" applyBorder="1" applyAlignment="1">
      <alignment horizontal="center"/>
    </xf>
    <xf numFmtId="3" fontId="4" fillId="0" borderId="2" xfId="0" applyNumberFormat="1" applyFont="1" applyBorder="1" applyAlignment="1">
      <alignment horizontal="center"/>
    </xf>
    <xf numFmtId="3" fontId="4" fillId="0" borderId="0" xfId="0" applyNumberFormat="1" applyFont="1" applyAlignment="1">
      <alignment horizontal="center"/>
    </xf>
    <xf numFmtId="0" fontId="6" fillId="3" borderId="0" xfId="0" applyFont="1" applyFill="1"/>
    <xf numFmtId="0" fontId="5" fillId="3" borderId="0" xfId="0" applyFont="1" applyFill="1"/>
    <xf numFmtId="3" fontId="0" fillId="0" borderId="0" xfId="0" applyNumberFormat="1"/>
    <xf numFmtId="0" fontId="1" fillId="0" borderId="6" xfId="0" applyFont="1" applyBorder="1"/>
    <xf numFmtId="3" fontId="1" fillId="0" borderId="6" xfId="0" applyNumberFormat="1" applyFont="1" applyBorder="1" applyAlignment="1">
      <alignment horizontal="center"/>
    </xf>
    <xf numFmtId="0" fontId="3" fillId="0" borderId="6" xfId="0" applyFont="1" applyBorder="1" applyAlignment="1">
      <alignment horizontal="left" indent="1"/>
    </xf>
    <xf numFmtId="0" fontId="3" fillId="0" borderId="6" xfId="0" applyFont="1" applyBorder="1" applyAlignment="1">
      <alignment horizontal="left" indent="3"/>
    </xf>
    <xf numFmtId="3" fontId="1" fillId="2" borderId="6" xfId="0" applyNumberFormat="1" applyFont="1" applyFill="1" applyBorder="1" applyAlignment="1">
      <alignment horizontal="center"/>
    </xf>
    <xf numFmtId="0" fontId="9" fillId="0" borderId="1" xfId="0" applyFont="1" applyBorder="1" applyAlignment="1">
      <alignment horizontal="center"/>
    </xf>
    <xf numFmtId="0" fontId="9" fillId="0" borderId="1" xfId="0" applyFont="1" applyBorder="1" applyAlignment="1">
      <alignment horizontal="center" wrapText="1"/>
    </xf>
    <xf numFmtId="0" fontId="1" fillId="0" borderId="6" xfId="0" applyFont="1" applyBorder="1" applyAlignment="1">
      <alignment horizontal="left"/>
    </xf>
    <xf numFmtId="0" fontId="1" fillId="0" borderId="7" xfId="0" applyFont="1" applyBorder="1"/>
    <xf numFmtId="0" fontId="9" fillId="0" borderId="0" xfId="0" applyFont="1" applyAlignment="1">
      <alignment horizontal="center" wrapText="1"/>
    </xf>
    <xf numFmtId="3" fontId="2" fillId="0" borderId="6" xfId="0" applyNumberFormat="1" applyFont="1" applyBorder="1" applyAlignment="1">
      <alignment horizontal="center"/>
    </xf>
    <xf numFmtId="0" fontId="4" fillId="0" borderId="6" xfId="0" applyFont="1" applyBorder="1"/>
    <xf numFmtId="3" fontId="7" fillId="0" borderId="2" xfId="0" applyNumberFormat="1" applyFont="1" applyBorder="1" applyAlignment="1">
      <alignment horizontal="center"/>
    </xf>
    <xf numFmtId="3" fontId="4" fillId="0" borderId="6" xfId="0" applyNumberFormat="1" applyFont="1" applyBorder="1" applyAlignment="1">
      <alignment horizontal="center"/>
    </xf>
    <xf numFmtId="0" fontId="7" fillId="0" borderId="7" xfId="0" applyFont="1" applyBorder="1"/>
    <xf numFmtId="3" fontId="4" fillId="0" borderId="7" xfId="0" applyNumberFormat="1" applyFont="1" applyBorder="1" applyAlignment="1">
      <alignment horizontal="center"/>
    </xf>
    <xf numFmtId="0" fontId="2" fillId="0" borderId="6" xfId="0" applyFont="1" applyBorder="1"/>
    <xf numFmtId="0" fontId="2" fillId="0" borderId="9" xfId="0" quotePrefix="1" applyFont="1" applyBorder="1"/>
    <xf numFmtId="0" fontId="1" fillId="0" borderId="9" xfId="0" applyFont="1" applyBorder="1" applyAlignment="1">
      <alignment horizontal="left"/>
    </xf>
    <xf numFmtId="3" fontId="1" fillId="2" borderId="9" xfId="0" applyNumberFormat="1" applyFont="1" applyFill="1" applyBorder="1" applyAlignment="1">
      <alignment horizontal="center"/>
    </xf>
    <xf numFmtId="0" fontId="9" fillId="0" borderId="0" xfId="0" applyFont="1" applyAlignment="1">
      <alignment horizontal="center"/>
    </xf>
    <xf numFmtId="0" fontId="1" fillId="0" borderId="8" xfId="0" applyFont="1" applyBorder="1"/>
    <xf numFmtId="0" fontId="4" fillId="0" borderId="4" xfId="0" applyFont="1" applyBorder="1"/>
    <xf numFmtId="3" fontId="1" fillId="0" borderId="0" xfId="0" applyNumberFormat="1" applyFont="1"/>
    <xf numFmtId="3" fontId="1" fillId="2" borderId="0" xfId="0" applyNumberFormat="1" applyFont="1" applyFill="1" applyAlignment="1">
      <alignment horizontal="center"/>
    </xf>
    <xf numFmtId="0" fontId="1" fillId="2" borderId="0" xfId="0" applyFont="1" applyFill="1"/>
    <xf numFmtId="0" fontId="1" fillId="0" borderId="0" xfId="0" applyFont="1" applyAlignment="1">
      <alignment horizontal="centerContinuous"/>
    </xf>
    <xf numFmtId="0" fontId="10" fillId="4" borderId="0" xfId="0" applyFont="1" applyFill="1" applyAlignment="1">
      <alignment horizontal="centerContinuous"/>
    </xf>
    <xf numFmtId="0" fontId="10" fillId="4" borderId="1" xfId="0" applyFont="1" applyFill="1" applyBorder="1" applyAlignment="1">
      <alignment horizontal="left"/>
    </xf>
    <xf numFmtId="3" fontId="2" fillId="2" borderId="0" xfId="0" applyNumberFormat="1" applyFont="1" applyFill="1" applyAlignment="1">
      <alignment horizontal="center"/>
    </xf>
    <xf numFmtId="3" fontId="7" fillId="2" borderId="2" xfId="0" applyNumberFormat="1" applyFont="1" applyFill="1" applyBorder="1" applyAlignment="1">
      <alignment horizontal="center"/>
    </xf>
    <xf numFmtId="3" fontId="2" fillId="2" borderId="6" xfId="0" applyNumberFormat="1" applyFont="1" applyFill="1" applyBorder="1" applyAlignment="1">
      <alignment horizontal="center"/>
    </xf>
    <xf numFmtId="0" fontId="11" fillId="0" borderId="0" xfId="0" applyFont="1"/>
    <xf numFmtId="0" fontId="12" fillId="0" borderId="0" xfId="0" applyFont="1"/>
    <xf numFmtId="0" fontId="0" fillId="0" borderId="1" xfId="0" applyBorder="1"/>
    <xf numFmtId="3" fontId="13" fillId="2" borderId="6" xfId="0" applyNumberFormat="1" applyFont="1" applyFill="1" applyBorder="1" applyAlignment="1">
      <alignment horizontal="center"/>
    </xf>
    <xf numFmtId="0" fontId="13" fillId="0" borderId="0" xfId="0" applyFont="1" applyAlignment="1">
      <alignment horizontal="center"/>
    </xf>
    <xf numFmtId="3" fontId="13" fillId="2" borderId="0" xfId="0" applyNumberFormat="1" applyFont="1" applyFill="1" applyAlignment="1">
      <alignment horizontal="center"/>
    </xf>
    <xf numFmtId="0" fontId="13" fillId="0" borderId="0" xfId="0" applyFont="1"/>
    <xf numFmtId="3" fontId="2" fillId="2" borderId="9" xfId="0" applyNumberFormat="1" applyFont="1" applyFill="1" applyBorder="1" applyAlignment="1">
      <alignment horizontal="center"/>
    </xf>
    <xf numFmtId="3" fontId="2" fillId="2" borderId="7" xfId="0" applyNumberFormat="1" applyFont="1" applyFill="1" applyBorder="1" applyAlignment="1">
      <alignment horizontal="center"/>
    </xf>
    <xf numFmtId="3" fontId="7" fillId="2" borderId="3" xfId="0" applyNumberFormat="1" applyFont="1" applyFill="1" applyBorder="1" applyAlignment="1">
      <alignment horizontal="center"/>
    </xf>
    <xf numFmtId="3" fontId="7" fillId="2" borderId="6" xfId="0" applyNumberFormat="1" applyFont="1" applyFill="1" applyBorder="1" applyAlignment="1">
      <alignment horizontal="center"/>
    </xf>
    <xf numFmtId="3" fontId="7" fillId="2" borderId="4" xfId="0" applyNumberFormat="1" applyFont="1" applyFill="1" applyBorder="1" applyAlignment="1">
      <alignment horizontal="center"/>
    </xf>
    <xf numFmtId="3" fontId="7" fillId="0" borderId="6" xfId="0" applyNumberFormat="1" applyFont="1" applyBorder="1" applyAlignment="1">
      <alignment horizontal="center"/>
    </xf>
    <xf numFmtId="3" fontId="7" fillId="2" borderId="0" xfId="0" applyNumberFormat="1" applyFont="1" applyFill="1" applyAlignment="1">
      <alignment horizontal="center"/>
    </xf>
    <xf numFmtId="3" fontId="2" fillId="2" borderId="2" xfId="0" applyNumberFormat="1" applyFont="1" applyFill="1" applyBorder="1" applyAlignment="1">
      <alignment horizontal="center"/>
    </xf>
    <xf numFmtId="0" fontId="7" fillId="0" borderId="4" xfId="0" applyFont="1" applyBorder="1"/>
    <xf numFmtId="9" fontId="16" fillId="0" borderId="6" xfId="1" applyFont="1" applyFill="1" applyBorder="1" applyAlignment="1">
      <alignment horizontal="center"/>
    </xf>
    <xf numFmtId="3" fontId="13" fillId="0" borderId="6" xfId="0" applyNumberFormat="1" applyFont="1" applyBorder="1" applyAlignment="1">
      <alignment horizontal="center"/>
    </xf>
    <xf numFmtId="166" fontId="3" fillId="0" borderId="6" xfId="1" applyNumberFormat="1" applyFont="1" applyFill="1" applyBorder="1" applyAlignment="1">
      <alignment horizontal="center"/>
    </xf>
    <xf numFmtId="166" fontId="13" fillId="0" borderId="0" xfId="1" applyNumberFormat="1" applyFont="1" applyFill="1" applyBorder="1" applyAlignment="1">
      <alignment horizontal="center"/>
    </xf>
    <xf numFmtId="166" fontId="1" fillId="0" borderId="0" xfId="1" applyNumberFormat="1" applyFont="1" applyFill="1" applyBorder="1" applyAlignment="1">
      <alignment horizontal="center"/>
    </xf>
    <xf numFmtId="3" fontId="1" fillId="0" borderId="9" xfId="0" applyNumberFormat="1" applyFont="1" applyBorder="1" applyAlignment="1">
      <alignment horizontal="center"/>
    </xf>
    <xf numFmtId="0" fontId="1" fillId="0" borderId="6" xfId="0" quotePrefix="1" applyFont="1" applyBorder="1"/>
    <xf numFmtId="3" fontId="7" fillId="0" borderId="0" xfId="0" applyNumberFormat="1" applyFont="1" applyAlignment="1">
      <alignment horizontal="center"/>
    </xf>
    <xf numFmtId="3" fontId="13" fillId="0" borderId="0" xfId="0" applyNumberFormat="1" applyFont="1" applyAlignment="1">
      <alignment horizontal="center"/>
    </xf>
    <xf numFmtId="3" fontId="2" fillId="0" borderId="2" xfId="0" applyNumberFormat="1" applyFont="1" applyBorder="1" applyAlignment="1">
      <alignment horizontal="center"/>
    </xf>
    <xf numFmtId="166" fontId="16" fillId="2" borderId="6" xfId="1" applyNumberFormat="1" applyFont="1" applyFill="1" applyBorder="1" applyAlignment="1">
      <alignment horizontal="center"/>
    </xf>
    <xf numFmtId="9" fontId="0" fillId="0" borderId="0" xfId="1" applyFont="1"/>
    <xf numFmtId="166" fontId="16" fillId="0" borderId="6" xfId="1" applyNumberFormat="1" applyFont="1" applyFill="1" applyBorder="1" applyAlignment="1">
      <alignment horizontal="center"/>
    </xf>
    <xf numFmtId="166" fontId="2" fillId="0" borderId="0" xfId="1" applyNumberFormat="1" applyFont="1" applyFill="1" applyBorder="1" applyAlignment="1">
      <alignment horizontal="center"/>
    </xf>
    <xf numFmtId="3" fontId="2" fillId="0" borderId="9" xfId="0" applyNumberFormat="1" applyFont="1" applyBorder="1" applyAlignment="1">
      <alignment horizontal="center"/>
    </xf>
    <xf numFmtId="4" fontId="4" fillId="2" borderId="4" xfId="0" applyNumberFormat="1" applyFont="1" applyFill="1" applyBorder="1" applyAlignment="1">
      <alignment horizontal="center"/>
    </xf>
    <xf numFmtId="4" fontId="2" fillId="0" borderId="0" xfId="0" applyNumberFormat="1" applyFont="1" applyAlignment="1">
      <alignment horizontal="center"/>
    </xf>
    <xf numFmtId="3" fontId="7" fillId="0" borderId="7" xfId="0" applyNumberFormat="1" applyFont="1" applyBorder="1" applyAlignment="1">
      <alignment horizontal="center"/>
    </xf>
    <xf numFmtId="3" fontId="7" fillId="0" borderId="4" xfId="0" applyNumberFormat="1" applyFont="1" applyBorder="1" applyAlignment="1">
      <alignment horizontal="center"/>
    </xf>
    <xf numFmtId="3" fontId="2" fillId="2" borderId="11" xfId="0" applyNumberFormat="1" applyFont="1" applyFill="1" applyBorder="1" applyAlignment="1">
      <alignment horizontal="center"/>
    </xf>
    <xf numFmtId="0" fontId="1" fillId="0" borderId="0" xfId="0" applyFont="1" applyAlignment="1">
      <alignment vertical="top"/>
    </xf>
    <xf numFmtId="0" fontId="2" fillId="0" borderId="2" xfId="0" applyFont="1" applyBorder="1"/>
    <xf numFmtId="9" fontId="16" fillId="0" borderId="6" xfId="1" quotePrefix="1" applyFont="1" applyFill="1" applyBorder="1" applyAlignment="1">
      <alignment horizontal="center"/>
    </xf>
    <xf numFmtId="4" fontId="7" fillId="0" borderId="4" xfId="0" applyNumberFormat="1" applyFont="1" applyBorder="1" applyAlignment="1">
      <alignment horizontal="center"/>
    </xf>
    <xf numFmtId="4" fontId="7" fillId="0" borderId="3" xfId="0" applyNumberFormat="1" applyFont="1" applyBorder="1" applyAlignment="1">
      <alignment horizontal="center"/>
    </xf>
    <xf numFmtId="3" fontId="2" fillId="0" borderId="8" xfId="0" applyNumberFormat="1" applyFont="1" applyBorder="1" applyAlignment="1">
      <alignment horizontal="center"/>
    </xf>
    <xf numFmtId="3" fontId="2" fillId="0" borderId="7" xfId="0" applyNumberFormat="1" applyFont="1" applyBorder="1" applyAlignment="1">
      <alignment horizontal="center"/>
    </xf>
    <xf numFmtId="3" fontId="13" fillId="0" borderId="7" xfId="0" applyNumberFormat="1" applyFont="1" applyBorder="1" applyAlignment="1">
      <alignment horizontal="center"/>
    </xf>
    <xf numFmtId="3" fontId="7" fillId="0" borderId="3" xfId="0" applyNumberFormat="1" applyFont="1" applyBorder="1" applyAlignment="1">
      <alignment horizontal="center"/>
    </xf>
    <xf numFmtId="4" fontId="2" fillId="0" borderId="6" xfId="0" applyNumberFormat="1" applyFont="1" applyBorder="1" applyAlignment="1">
      <alignment horizontal="center"/>
    </xf>
    <xf numFmtId="0" fontId="1" fillId="0" borderId="12" xfId="0" applyFont="1" applyBorder="1"/>
    <xf numFmtId="3" fontId="2" fillId="0" borderId="12" xfId="0" applyNumberFormat="1" applyFont="1" applyBorder="1" applyAlignment="1">
      <alignment horizontal="center"/>
    </xf>
    <xf numFmtId="0" fontId="9" fillId="0" borderId="5" xfId="0" applyFont="1" applyBorder="1" applyAlignment="1">
      <alignment horizontal="center" wrapText="1"/>
    </xf>
    <xf numFmtId="0" fontId="17" fillId="0" borderId="0" xfId="2" applyAlignment="1">
      <alignment vertical="center"/>
    </xf>
    <xf numFmtId="0" fontId="4" fillId="0" borderId="6" xfId="0" quotePrefix="1" applyFont="1" applyBorder="1" applyAlignment="1">
      <alignment vertical="top"/>
    </xf>
    <xf numFmtId="49" fontId="1" fillId="0" borderId="6" xfId="0" quotePrefix="1" applyNumberFormat="1" applyFont="1" applyBorder="1" applyAlignment="1">
      <alignment vertical="top" wrapText="1"/>
    </xf>
    <xf numFmtId="0" fontId="1" fillId="0" borderId="0" xfId="0" applyFont="1" applyAlignment="1">
      <alignment horizontal="left" vertical="top" wrapText="1"/>
    </xf>
    <xf numFmtId="9" fontId="3" fillId="0" borderId="6" xfId="1" applyFont="1" applyFill="1" applyBorder="1" applyAlignment="1">
      <alignment horizontal="center"/>
    </xf>
    <xf numFmtId="9" fontId="3" fillId="0" borderId="6" xfId="1" quotePrefix="1" applyFont="1" applyFill="1" applyBorder="1" applyAlignment="1">
      <alignment horizontal="center"/>
    </xf>
    <xf numFmtId="0" fontId="18" fillId="0" borderId="0" xfId="0" applyFont="1"/>
    <xf numFmtId="0" fontId="9" fillId="2" borderId="1" xfId="0" applyFont="1" applyFill="1" applyBorder="1" applyAlignment="1">
      <alignment horizontal="center"/>
    </xf>
    <xf numFmtId="0" fontId="9" fillId="2" borderId="1" xfId="0" applyFont="1" applyFill="1" applyBorder="1" applyAlignment="1">
      <alignment horizontal="center" wrapText="1"/>
    </xf>
    <xf numFmtId="0" fontId="1" fillId="2" borderId="0" xfId="0" applyFont="1" applyFill="1" applyAlignment="1">
      <alignment horizontal="center"/>
    </xf>
    <xf numFmtId="0" fontId="1" fillId="2" borderId="1" xfId="0" applyFont="1" applyFill="1" applyBorder="1"/>
    <xf numFmtId="4" fontId="4" fillId="0" borderId="4" xfId="0" applyNumberFormat="1" applyFont="1" applyBorder="1" applyAlignment="1">
      <alignment horizontal="center"/>
    </xf>
    <xf numFmtId="3" fontId="1" fillId="0" borderId="7" xfId="0" applyNumberFormat="1" applyFont="1" applyBorder="1" applyAlignment="1">
      <alignment horizontal="center"/>
    </xf>
    <xf numFmtId="0" fontId="13" fillId="2" borderId="0" xfId="0" applyFont="1" applyFill="1"/>
    <xf numFmtId="49" fontId="2" fillId="0" borderId="6" xfId="0" applyNumberFormat="1" applyFont="1" applyBorder="1" applyAlignment="1">
      <alignment horizontal="center"/>
    </xf>
    <xf numFmtId="3" fontId="4" fillId="0" borderId="4" xfId="0" applyNumberFormat="1" applyFont="1" applyBorder="1" applyAlignment="1">
      <alignment horizontal="center"/>
    </xf>
    <xf numFmtId="3" fontId="1" fillId="0" borderId="2" xfId="0" applyNumberFormat="1" applyFont="1" applyBorder="1" applyAlignment="1">
      <alignment horizontal="center"/>
    </xf>
    <xf numFmtId="3" fontId="2" fillId="2" borderId="0" xfId="0" quotePrefix="1" applyNumberFormat="1" applyFont="1" applyFill="1" applyAlignment="1">
      <alignment horizontal="center"/>
    </xf>
    <xf numFmtId="0" fontId="4" fillId="0" borderId="13" xfId="0" applyFont="1" applyBorder="1"/>
    <xf numFmtId="0" fontId="13" fillId="2" borderId="0" xfId="0" applyFont="1" applyFill="1" applyAlignment="1">
      <alignment horizontal="center"/>
    </xf>
    <xf numFmtId="0" fontId="13" fillId="0" borderId="0" xfId="0" applyFont="1" applyAlignment="1">
      <alignment horizontal="center" wrapText="1"/>
    </xf>
    <xf numFmtId="4" fontId="1" fillId="0" borderId="0" xfId="0" applyNumberFormat="1" applyFont="1" applyAlignment="1">
      <alignment horizontal="center"/>
    </xf>
    <xf numFmtId="3" fontId="1" fillId="0" borderId="8" xfId="0" applyNumberFormat="1" applyFont="1" applyBorder="1" applyAlignment="1">
      <alignment horizontal="center"/>
    </xf>
    <xf numFmtId="3" fontId="1" fillId="0" borderId="12" xfId="0" applyNumberFormat="1" applyFont="1" applyBorder="1" applyAlignment="1">
      <alignment horizontal="center"/>
    </xf>
    <xf numFmtId="4" fontId="4" fillId="0" borderId="3" xfId="0" applyNumberFormat="1" applyFont="1" applyBorder="1" applyAlignment="1">
      <alignment horizontal="center"/>
    </xf>
    <xf numFmtId="0" fontId="1" fillId="2" borderId="8" xfId="0" applyFont="1" applyFill="1" applyBorder="1" applyAlignment="1">
      <alignment horizontal="center"/>
    </xf>
    <xf numFmtId="0" fontId="2" fillId="0" borderId="9" xfId="0" applyFont="1" applyBorder="1" applyAlignment="1">
      <alignment horizontal="center"/>
    </xf>
    <xf numFmtId="0" fontId="3" fillId="0" borderId="12" xfId="0" applyFont="1" applyBorder="1" applyAlignment="1">
      <alignment horizontal="left" indent="1"/>
    </xf>
    <xf numFmtId="0" fontId="3" fillId="0" borderId="16" xfId="0" applyFont="1" applyBorder="1" applyAlignment="1">
      <alignment horizontal="left" indent="1"/>
    </xf>
    <xf numFmtId="0" fontId="1" fillId="0" borderId="10" xfId="0" applyFont="1" applyBorder="1"/>
    <xf numFmtId="0" fontId="1" fillId="0" borderId="6" xfId="1" applyNumberFormat="1" applyFont="1" applyFill="1" applyBorder="1" applyAlignment="1">
      <alignment horizontal="center"/>
    </xf>
    <xf numFmtId="0" fontId="4" fillId="0" borderId="0" xfId="0" applyFont="1" applyAlignment="1">
      <alignment vertical="top" wrapText="1"/>
    </xf>
    <xf numFmtId="0" fontId="2" fillId="0" borderId="12" xfId="3" applyNumberFormat="1" applyFont="1" applyFill="1" applyBorder="1" applyAlignment="1">
      <alignment horizontal="center"/>
    </xf>
    <xf numFmtId="0" fontId="2" fillId="0" borderId="6" xfId="1" applyNumberFormat="1" applyFont="1" applyFill="1" applyBorder="1" applyAlignment="1">
      <alignment horizontal="center"/>
    </xf>
    <xf numFmtId="0" fontId="2" fillId="0" borderId="17" xfId="1" applyNumberFormat="1" applyFont="1" applyFill="1" applyBorder="1" applyAlignment="1">
      <alignment horizontal="center"/>
    </xf>
    <xf numFmtId="0" fontId="2" fillId="0" borderId="6" xfId="1" applyNumberFormat="1" applyFont="1" applyBorder="1" applyAlignment="1">
      <alignment horizontal="center"/>
    </xf>
    <xf numFmtId="9" fontId="2" fillId="0" borderId="16" xfId="1" applyFont="1" applyFill="1" applyBorder="1" applyAlignment="1">
      <alignment horizontal="center"/>
    </xf>
    <xf numFmtId="9" fontId="2" fillId="0" borderId="17" xfId="1" applyFont="1" applyFill="1" applyBorder="1" applyAlignment="1">
      <alignment horizontal="center"/>
    </xf>
    <xf numFmtId="0" fontId="2" fillId="0" borderId="0" xfId="0" applyFont="1" applyAlignment="1">
      <alignment horizontal="center"/>
    </xf>
    <xf numFmtId="0" fontId="4" fillId="0" borderId="6" xfId="0" quotePrefix="1" applyFont="1" applyBorder="1" applyAlignment="1">
      <alignment vertical="top" wrapText="1"/>
    </xf>
    <xf numFmtId="3" fontId="1" fillId="0" borderId="14" xfId="0" applyNumberFormat="1" applyFont="1" applyBorder="1" applyAlignment="1">
      <alignment horizontal="center"/>
    </xf>
    <xf numFmtId="0" fontId="2" fillId="0" borderId="11" xfId="0" quotePrefix="1" applyFont="1" applyBorder="1" applyAlignment="1">
      <alignment horizontal="center"/>
    </xf>
    <xf numFmtId="0" fontId="4" fillId="0" borderId="6" xfId="0" applyFont="1" applyBorder="1" applyAlignment="1">
      <alignment horizontal="left"/>
    </xf>
    <xf numFmtId="0" fontId="7" fillId="0" borderId="11" xfId="0" applyFont="1" applyBorder="1" applyAlignment="1">
      <alignment horizontal="center"/>
    </xf>
    <xf numFmtId="0" fontId="19" fillId="0" borderId="0" xfId="0" applyFont="1"/>
    <xf numFmtId="0" fontId="7" fillId="0" borderId="15" xfId="0" applyFont="1" applyBorder="1" applyAlignment="1">
      <alignment horizontal="center"/>
    </xf>
    <xf numFmtId="0" fontId="7" fillId="0" borderId="6" xfId="0" applyFont="1" applyBorder="1" applyAlignment="1">
      <alignment horizontal="center"/>
    </xf>
    <xf numFmtId="0" fontId="4" fillId="0" borderId="6" xfId="0" applyFont="1" applyBorder="1" applyAlignment="1">
      <alignment horizontal="center"/>
    </xf>
    <xf numFmtId="0" fontId="4" fillId="0" borderId="15" xfId="0" applyFont="1" applyBorder="1" applyAlignment="1">
      <alignment horizontal="center"/>
    </xf>
    <xf numFmtId="0" fontId="4" fillId="0" borderId="11" xfId="0" applyFont="1" applyBorder="1" applyAlignment="1">
      <alignment horizontal="center"/>
    </xf>
    <xf numFmtId="9" fontId="2" fillId="0" borderId="12" xfId="1" applyFont="1" applyFill="1" applyBorder="1" applyAlignment="1">
      <alignment horizontal="center"/>
    </xf>
    <xf numFmtId="3" fontId="2" fillId="0" borderId="17" xfId="1" quotePrefix="1" applyNumberFormat="1" applyFont="1" applyFill="1" applyBorder="1" applyAlignment="1">
      <alignment horizontal="center"/>
    </xf>
    <xf numFmtId="167" fontId="2" fillId="0" borderId="6" xfId="3" quotePrefix="1" applyNumberFormat="1" applyFont="1" applyFill="1" applyBorder="1" applyAlignment="1">
      <alignment horizontal="center"/>
    </xf>
    <xf numFmtId="0" fontId="2" fillId="0" borderId="12" xfId="3" quotePrefix="1" applyNumberFormat="1" applyFont="1" applyFill="1" applyBorder="1" applyAlignment="1">
      <alignment horizontal="center"/>
    </xf>
    <xf numFmtId="166" fontId="2" fillId="0" borderId="12" xfId="1" quotePrefix="1" applyNumberFormat="1" applyFont="1" applyFill="1" applyBorder="1" applyAlignment="1">
      <alignment horizontal="center"/>
    </xf>
    <xf numFmtId="0" fontId="2" fillId="0" borderId="9" xfId="0" quotePrefix="1" applyFont="1" applyBorder="1" applyAlignment="1">
      <alignment horizontal="center"/>
    </xf>
    <xf numFmtId="0" fontId="1" fillId="0" borderId="9" xfId="0" quotePrefix="1" applyFont="1" applyBorder="1" applyAlignment="1">
      <alignment horizontal="center"/>
    </xf>
    <xf numFmtId="0" fontId="4" fillId="0" borderId="18" xfId="0" applyFont="1" applyBorder="1" applyAlignment="1">
      <alignment horizontal="left"/>
    </xf>
    <xf numFmtId="0" fontId="9" fillId="0" borderId="19" xfId="0" applyFont="1" applyBorder="1" applyAlignment="1">
      <alignment horizontal="center" wrapText="1"/>
    </xf>
    <xf numFmtId="0" fontId="9" fillId="0" borderId="20" xfId="0" applyFont="1" applyBorder="1" applyAlignment="1">
      <alignment horizontal="center" wrapText="1"/>
    </xf>
    <xf numFmtId="0" fontId="9" fillId="2" borderId="20" xfId="0" applyFont="1" applyFill="1" applyBorder="1" applyAlignment="1">
      <alignment horizontal="center" wrapText="1"/>
    </xf>
    <xf numFmtId="9" fontId="16" fillId="2" borderId="6" xfId="1" applyFont="1" applyFill="1" applyBorder="1" applyAlignment="1">
      <alignment horizontal="center"/>
    </xf>
    <xf numFmtId="0" fontId="22" fillId="0" borderId="0" xfId="0" applyFont="1" applyAlignment="1">
      <alignment horizontal="left"/>
    </xf>
    <xf numFmtId="9" fontId="16" fillId="2" borderId="6" xfId="1" quotePrefix="1" applyFont="1" applyFill="1" applyBorder="1" applyAlignment="1">
      <alignment horizontal="center"/>
    </xf>
    <xf numFmtId="9" fontId="3" fillId="2" borderId="6" xfId="1" quotePrefix="1" applyFont="1" applyFill="1" applyBorder="1" applyAlignment="1">
      <alignment horizontal="center"/>
    </xf>
    <xf numFmtId="0" fontId="1" fillId="0" borderId="6" xfId="0" applyFont="1" applyBorder="1" applyAlignment="1">
      <alignment horizontal="left" indent="1"/>
    </xf>
    <xf numFmtId="0" fontId="15" fillId="0" borderId="0" xfId="0" applyFont="1"/>
    <xf numFmtId="166" fontId="2" fillId="2" borderId="0" xfId="0" applyNumberFormat="1" applyFont="1" applyFill="1" applyAlignment="1">
      <alignment horizontal="center"/>
    </xf>
    <xf numFmtId="166" fontId="2" fillId="2" borderId="6" xfId="0" applyNumberFormat="1" applyFont="1" applyFill="1" applyBorder="1" applyAlignment="1">
      <alignment horizontal="center"/>
    </xf>
    <xf numFmtId="0" fontId="1" fillId="0" borderId="15" xfId="0" applyFont="1" applyBorder="1" applyAlignment="1">
      <alignment horizontal="left"/>
    </xf>
    <xf numFmtId="3" fontId="2" fillId="2" borderId="15" xfId="0" applyNumberFormat="1" applyFont="1" applyFill="1" applyBorder="1" applyAlignment="1">
      <alignment horizontal="center"/>
    </xf>
    <xf numFmtId="166" fontId="1" fillId="2" borderId="0" xfId="0" applyNumberFormat="1" applyFont="1" applyFill="1" applyAlignment="1">
      <alignment horizontal="center"/>
    </xf>
    <xf numFmtId="166" fontId="1" fillId="2" borderId="6" xfId="0" applyNumberFormat="1" applyFont="1" applyFill="1" applyBorder="1" applyAlignment="1">
      <alignment horizontal="center"/>
    </xf>
    <xf numFmtId="3" fontId="1" fillId="0" borderId="4" xfId="0" applyNumberFormat="1" applyFont="1" applyBorder="1" applyAlignment="1">
      <alignment horizontal="center"/>
    </xf>
    <xf numFmtId="0" fontId="2" fillId="0" borderId="16" xfId="1" applyNumberFormat="1" applyFont="1" applyBorder="1" applyAlignment="1">
      <alignment horizontal="center"/>
    </xf>
    <xf numFmtId="3" fontId="2" fillId="0" borderId="14" xfId="1" quotePrefix="1" applyNumberFormat="1" applyFont="1" applyFill="1" applyBorder="1" applyAlignment="1">
      <alignment horizontal="center"/>
    </xf>
    <xf numFmtId="166" fontId="1" fillId="0" borderId="6" xfId="0" applyNumberFormat="1" applyFont="1" applyBorder="1" applyAlignment="1">
      <alignment horizontal="center"/>
    </xf>
    <xf numFmtId="3" fontId="1" fillId="0" borderId="15" xfId="0" applyNumberFormat="1" applyFont="1" applyBorder="1" applyAlignment="1">
      <alignment horizontal="center"/>
    </xf>
    <xf numFmtId="3" fontId="2" fillId="0" borderId="15" xfId="0" applyNumberFormat="1" applyFont="1" applyBorder="1" applyAlignment="1">
      <alignment horizontal="center"/>
    </xf>
    <xf numFmtId="166" fontId="2" fillId="0" borderId="6" xfId="0" applyNumberFormat="1" applyFont="1" applyBorder="1" applyAlignment="1">
      <alignment horizontal="center"/>
    </xf>
    <xf numFmtId="3" fontId="2" fillId="0" borderId="6" xfId="0" quotePrefix="1" applyNumberFormat="1" applyFont="1" applyBorder="1" applyAlignment="1">
      <alignment horizontal="center"/>
    </xf>
    <xf numFmtId="166" fontId="2" fillId="0" borderId="17" xfId="1" applyNumberFormat="1" applyFont="1" applyFill="1" applyBorder="1" applyAlignment="1">
      <alignment horizontal="center"/>
    </xf>
    <xf numFmtId="166" fontId="2" fillId="0" borderId="17" xfId="1" quotePrefix="1" applyNumberFormat="1" applyFont="1" applyFill="1" applyBorder="1" applyAlignment="1">
      <alignment horizontal="center"/>
    </xf>
    <xf numFmtId="166" fontId="2" fillId="0" borderId="16" xfId="1" applyNumberFormat="1" applyFont="1" applyFill="1" applyBorder="1" applyAlignment="1">
      <alignment horizontal="center"/>
    </xf>
    <xf numFmtId="2" fontId="2" fillId="0" borderId="6" xfId="3" quotePrefix="1" applyNumberFormat="1" applyFont="1" applyFill="1" applyBorder="1" applyAlignment="1">
      <alignment horizontal="center"/>
    </xf>
    <xf numFmtId="2" fontId="2" fillId="0" borderId="11" xfId="0" quotePrefix="1" applyNumberFormat="1" applyFont="1" applyBorder="1" applyAlignment="1">
      <alignment horizontal="center"/>
    </xf>
    <xf numFmtId="2" fontId="1" fillId="0" borderId="9" xfId="0" quotePrefix="1" applyNumberFormat="1" applyFont="1" applyBorder="1" applyAlignment="1">
      <alignment horizontal="center"/>
    </xf>
    <xf numFmtId="3" fontId="2" fillId="0" borderId="14" xfId="1" applyNumberFormat="1" applyFont="1" applyFill="1" applyBorder="1" applyAlignment="1">
      <alignment horizontal="center"/>
    </xf>
    <xf numFmtId="166" fontId="13" fillId="2" borderId="6" xfId="0" applyNumberFormat="1" applyFont="1" applyFill="1" applyBorder="1" applyAlignment="1">
      <alignment horizontal="center"/>
    </xf>
    <xf numFmtId="3" fontId="13" fillId="2" borderId="11" xfId="0" applyNumberFormat="1" applyFont="1" applyFill="1" applyBorder="1" applyAlignment="1">
      <alignment horizontal="center"/>
    </xf>
    <xf numFmtId="0" fontId="15" fillId="0" borderId="1" xfId="0" applyFont="1" applyBorder="1" applyAlignment="1">
      <alignment horizontal="center"/>
    </xf>
    <xf numFmtId="0" fontId="15" fillId="0" borderId="0" xfId="0" applyFont="1" applyAlignment="1">
      <alignment horizontal="center"/>
    </xf>
    <xf numFmtId="9" fontId="3" fillId="2" borderId="6" xfId="1" applyFont="1" applyFill="1" applyBorder="1" applyAlignment="1">
      <alignment horizontal="center"/>
    </xf>
    <xf numFmtId="166" fontId="3" fillId="2" borderId="6" xfId="1" applyNumberFormat="1" applyFont="1" applyFill="1" applyBorder="1" applyAlignment="1">
      <alignment horizontal="center"/>
    </xf>
    <xf numFmtId="3" fontId="2" fillId="0" borderId="14" xfId="0" applyNumberFormat="1" applyFont="1" applyBorder="1" applyAlignment="1">
      <alignment horizontal="center"/>
    </xf>
    <xf numFmtId="167" fontId="2" fillId="0" borderId="12" xfId="3" applyNumberFormat="1" applyFont="1" applyFill="1" applyBorder="1" applyAlignment="1">
      <alignment horizontal="center"/>
    </xf>
    <xf numFmtId="0" fontId="3" fillId="0" borderId="11" xfId="0" applyFont="1" applyBorder="1" applyAlignment="1">
      <alignment horizontal="left" indent="1"/>
    </xf>
    <xf numFmtId="3" fontId="29" fillId="0" borderId="0" xfId="0" applyNumberFormat="1" applyFont="1" applyAlignment="1">
      <alignment horizontal="center"/>
    </xf>
    <xf numFmtId="3" fontId="29" fillId="0" borderId="2" xfId="0" applyNumberFormat="1" applyFont="1" applyBorder="1" applyAlignment="1">
      <alignment horizontal="center"/>
    </xf>
    <xf numFmtId="3" fontId="29" fillId="2" borderId="6" xfId="0" applyNumberFormat="1" applyFont="1" applyFill="1" applyBorder="1" applyAlignment="1">
      <alignment horizontal="center"/>
    </xf>
    <xf numFmtId="3" fontId="29" fillId="0" borderId="4" xfId="0" applyNumberFormat="1" applyFont="1" applyBorder="1" applyAlignment="1">
      <alignment horizontal="center"/>
    </xf>
    <xf numFmtId="166" fontId="13" fillId="0" borderId="6" xfId="0" applyNumberFormat="1" applyFont="1" applyBorder="1" applyAlignment="1">
      <alignment horizontal="center"/>
    </xf>
    <xf numFmtId="9" fontId="14" fillId="2" borderId="6" xfId="1" quotePrefix="1" applyFont="1" applyFill="1" applyBorder="1" applyAlignment="1">
      <alignment horizontal="center"/>
    </xf>
    <xf numFmtId="0" fontId="30" fillId="3" borderId="0" xfId="0" applyFont="1" applyFill="1"/>
    <xf numFmtId="0" fontId="31" fillId="0" borderId="0" xfId="0" applyFont="1"/>
    <xf numFmtId="0" fontId="1" fillId="0" borderId="0" xfId="0" applyFont="1" applyAlignment="1">
      <alignment horizontal="center" wrapText="1"/>
    </xf>
    <xf numFmtId="2" fontId="2" fillId="0" borderId="11" xfId="0" applyNumberFormat="1" applyFont="1" applyBorder="1" applyAlignment="1">
      <alignment horizontal="center"/>
    </xf>
    <xf numFmtId="0" fontId="2" fillId="0" borderId="11" xfId="0" applyFont="1" applyBorder="1" applyAlignment="1">
      <alignment horizontal="center"/>
    </xf>
    <xf numFmtId="9" fontId="1" fillId="2" borderId="6" xfId="1" applyFont="1" applyFill="1" applyBorder="1" applyAlignment="1">
      <alignment horizontal="center"/>
    </xf>
    <xf numFmtId="0" fontId="3" fillId="0" borderId="21" xfId="0" applyFont="1" applyBorder="1" applyAlignment="1">
      <alignment horizontal="left" indent="1"/>
    </xf>
    <xf numFmtId="0" fontId="2" fillId="0" borderId="6" xfId="0" applyFont="1" applyBorder="1" applyAlignment="1">
      <alignment horizontal="left"/>
    </xf>
    <xf numFmtId="9" fontId="2" fillId="0" borderId="6" xfId="1" applyFont="1" applyFill="1" applyBorder="1" applyAlignment="1">
      <alignment horizontal="center"/>
    </xf>
    <xf numFmtId="9" fontId="13" fillId="0" borderId="6" xfId="1" applyFont="1" applyFill="1" applyBorder="1" applyAlignment="1">
      <alignment horizontal="center"/>
    </xf>
    <xf numFmtId="9" fontId="0" fillId="0" borderId="0" xfId="1" applyFont="1" applyFill="1"/>
    <xf numFmtId="3" fontId="13" fillId="0" borderId="15" xfId="0" applyNumberFormat="1" applyFont="1" applyBorder="1" applyAlignment="1">
      <alignment horizontal="center"/>
    </xf>
    <xf numFmtId="9" fontId="1" fillId="0" borderId="6" xfId="1" applyFont="1" applyFill="1" applyBorder="1" applyAlignment="1">
      <alignment horizontal="center"/>
    </xf>
    <xf numFmtId="9" fontId="14" fillId="0" borderId="6" xfId="1" quotePrefix="1" applyFont="1" applyFill="1" applyBorder="1" applyAlignment="1">
      <alignment horizontal="center"/>
    </xf>
    <xf numFmtId="3" fontId="2" fillId="0" borderId="0" xfId="1" applyNumberFormat="1" applyFont="1" applyFill="1" applyBorder="1" applyAlignment="1">
      <alignment horizontal="center"/>
    </xf>
    <xf numFmtId="3" fontId="2" fillId="0" borderId="14" xfId="1" applyNumberFormat="1" applyFont="1" applyBorder="1" applyAlignment="1">
      <alignment horizontal="center"/>
    </xf>
    <xf numFmtId="0" fontId="2" fillId="0" borderId="12" xfId="3" quotePrefix="1" applyNumberFormat="1" applyFont="1" applyBorder="1" applyAlignment="1">
      <alignment horizontal="center"/>
    </xf>
    <xf numFmtId="9" fontId="2" fillId="0" borderId="16" xfId="1" applyFont="1" applyBorder="1" applyAlignment="1">
      <alignment horizontal="center"/>
    </xf>
    <xf numFmtId="167" fontId="2" fillId="0" borderId="6" xfId="3" applyNumberFormat="1" applyFont="1" applyFill="1" applyBorder="1" applyAlignment="1">
      <alignment horizontal="center"/>
    </xf>
    <xf numFmtId="3" fontId="2" fillId="0" borderId="17" xfId="1" quotePrefix="1" applyNumberFormat="1" applyFont="1" applyBorder="1" applyAlignment="1">
      <alignment horizontal="center"/>
    </xf>
    <xf numFmtId="3" fontId="2" fillId="0" borderId="17" xfId="1" applyNumberFormat="1" applyFont="1" applyBorder="1" applyAlignment="1">
      <alignment horizontal="center"/>
    </xf>
    <xf numFmtId="3" fontId="2" fillId="0" borderId="14" xfId="1" quotePrefix="1" applyNumberFormat="1" applyFont="1" applyBorder="1" applyAlignment="1">
      <alignment horizontal="center"/>
    </xf>
    <xf numFmtId="0" fontId="2" fillId="0" borderId="12" xfId="3" applyNumberFormat="1" applyFont="1" applyBorder="1" applyAlignment="1">
      <alignment horizontal="center"/>
    </xf>
    <xf numFmtId="166" fontId="2" fillId="0" borderId="12" xfId="1" applyNumberFormat="1" applyFont="1" applyFill="1" applyBorder="1" applyAlignment="1">
      <alignment horizontal="center"/>
    </xf>
    <xf numFmtId="166" fontId="2" fillId="0" borderId="16" xfId="1" applyNumberFormat="1" applyFont="1" applyBorder="1" applyAlignment="1">
      <alignment horizontal="center"/>
    </xf>
    <xf numFmtId="0" fontId="1" fillId="0" borderId="9" xfId="0" applyFont="1" applyBorder="1" applyAlignment="1">
      <alignment horizontal="center"/>
    </xf>
    <xf numFmtId="0" fontId="110" fillId="0" borderId="0" xfId="0" applyFont="1"/>
    <xf numFmtId="4" fontId="1" fillId="0" borderId="0" xfId="0" applyNumberFormat="1" applyFont="1"/>
    <xf numFmtId="3" fontId="2" fillId="0" borderId="4" xfId="0" applyNumberFormat="1" applyFont="1" applyBorder="1" applyAlignment="1">
      <alignment horizontal="center"/>
    </xf>
    <xf numFmtId="166" fontId="0" fillId="0" borderId="0" xfId="1" applyNumberFormat="1" applyFont="1"/>
    <xf numFmtId="4" fontId="111" fillId="0" borderId="6" xfId="0" applyNumberFormat="1" applyFont="1" applyBorder="1" applyAlignment="1">
      <alignment horizontal="center"/>
    </xf>
    <xf numFmtId="197" fontId="0" fillId="0" borderId="0" xfId="0" applyNumberFormat="1"/>
    <xf numFmtId="0" fontId="13" fillId="0" borderId="0" xfId="0" applyFont="1" applyAlignment="1">
      <alignment horizontal="center" wrapText="1"/>
    </xf>
    <xf numFmtId="0" fontId="1" fillId="0" borderId="0" xfId="0" applyFont="1" applyAlignment="1">
      <alignment horizontal="left" vertical="top" wrapText="1"/>
    </xf>
  </cellXfs>
  <cellStyles count="515">
    <cellStyle name="_Column1" xfId="7" xr:uid="{20EE1879-A9C1-4089-B662-D3E63AACBAAA}"/>
    <cellStyle name="_Column2" xfId="8" xr:uid="{992F7924-EBC2-4DD8-846A-A47543152CD3}"/>
    <cellStyle name="_Data" xfId="9" xr:uid="{DB9BCEC1-5E96-48EB-A1A2-2299D2ED0487}"/>
    <cellStyle name="_Header" xfId="10" xr:uid="{54114C91-DBC1-48DE-A185-9A89ABC50ADA}"/>
    <cellStyle name="_Row1" xfId="11" xr:uid="{979005A5-9097-4D82-AB82-309D5D79B309}"/>
    <cellStyle name="1%" xfId="12" xr:uid="{CFE205FB-9113-4D9A-A1CA-AC8A0188AAC7}"/>
    <cellStyle name="1.1%" xfId="13" xr:uid="{30A5588D-6785-4024-A114-5EFAFFFAC1B7}"/>
    <cellStyle name="1decp" xfId="14" xr:uid="{0C884115-AA89-4CD5-AF76-E07F959058B3}"/>
    <cellStyle name="20 % - Akzent1 2" xfId="15" xr:uid="{DFE63C71-E6A3-4A6B-9DC0-5DC9D2D89D66}"/>
    <cellStyle name="20 % - Akzent2 2" xfId="16" xr:uid="{38BBC3F3-4762-4686-AF7A-FC711E98D18C}"/>
    <cellStyle name="20 % - Akzent3 2" xfId="17" xr:uid="{739C0ED0-10CF-4FBC-8397-8A4E9F8A8220}"/>
    <cellStyle name="20 % - Akzent4 2" xfId="18" xr:uid="{E3DFDFB4-FB9F-43D5-B386-FC8112C3BDF3}"/>
    <cellStyle name="20 % - Akzent5 2" xfId="19" xr:uid="{6853C9FB-53A1-415E-878E-22C4976DD6AC}"/>
    <cellStyle name="20 % - Akzent6 2" xfId="20" xr:uid="{76638F71-0637-4309-984C-9C3C1637CA4D}"/>
    <cellStyle name="20% - Accent1" xfId="21" xr:uid="{CE2AD51E-47BC-47F4-A72F-30C41F551647}"/>
    <cellStyle name="20% - Accent2" xfId="22" xr:uid="{099CA317-F40C-4670-BB9C-CA990FD90665}"/>
    <cellStyle name="20% - Accent3" xfId="23" xr:uid="{B19D6F51-7419-478D-A6EF-475EDABAEB5C}"/>
    <cellStyle name="20% - Accent4" xfId="24" xr:uid="{E75FF5CE-30AB-4CCA-B494-D971E6BAAD71}"/>
    <cellStyle name="20% - Accent5" xfId="25" xr:uid="{FADB5A87-67E2-4F26-9CE4-04625368A874}"/>
    <cellStyle name="20% - Accent6" xfId="26" xr:uid="{DC1C9148-9A0F-4D30-A925-AF3725C1C623}"/>
    <cellStyle name="20% - Akzent1" xfId="27" xr:uid="{56C00281-EDD8-481D-B08F-E828CD9A171B}"/>
    <cellStyle name="20% - Akzent2" xfId="28" xr:uid="{4EAF3411-395D-4E31-A392-4C4BE59F07E4}"/>
    <cellStyle name="20% - Akzent3" xfId="29" xr:uid="{7E8F37BB-13E7-4CA7-BB92-258DB1AD0479}"/>
    <cellStyle name="20% - Akzent4" xfId="30" xr:uid="{0D9F2878-48F4-4237-962B-E890199DA833}"/>
    <cellStyle name="20% - Akzent5" xfId="31" xr:uid="{C135592F-2E90-4CAC-9A3E-CD3FB780BA6C}"/>
    <cellStyle name="20% - Akzent6" xfId="32" xr:uid="{FD55ACE3-2F6C-4CD9-BB19-653B956C73E9}"/>
    <cellStyle name="2decp" xfId="33" xr:uid="{828A8EA0-6FBA-47EB-BF00-332389395648}"/>
    <cellStyle name="3decp" xfId="34" xr:uid="{A3E2F3F8-65F8-412E-9404-A247B1ED9D15}"/>
    <cellStyle name="3decp 2" xfId="35" xr:uid="{867C3E55-B313-4316-93E6-97722A28F9CA}"/>
    <cellStyle name="40 % - Akzent1 2" xfId="36" xr:uid="{89E34B96-D462-4629-B2CC-4EE16BDCC3ED}"/>
    <cellStyle name="40 % - Akzent2 2" xfId="37" xr:uid="{CD0A82F6-75CC-4171-BC54-606C0F331B55}"/>
    <cellStyle name="40 % - Akzent3 2" xfId="38" xr:uid="{02305311-AE66-4D9D-BED5-B275015A5A70}"/>
    <cellStyle name="40 % - Akzent4 2" xfId="39" xr:uid="{FF542D27-EFEE-4C60-A0F3-AC5A414CD327}"/>
    <cellStyle name="40 % - Akzent5 2" xfId="40" xr:uid="{EF0D865C-DBA8-4AB5-87ED-517CC0F8AABE}"/>
    <cellStyle name="40 % - Akzent6 2" xfId="41" xr:uid="{EE99FBDE-6736-41F3-BD4C-936832825123}"/>
    <cellStyle name="40% - Accent1" xfId="42" xr:uid="{D60CF2B2-F37F-46AF-94AC-C1EF0D7517E2}"/>
    <cellStyle name="40% - Accent2" xfId="43" xr:uid="{5B7BFEBD-6C9F-44B9-9584-58F13FCC53E2}"/>
    <cellStyle name="40% - Accent3" xfId="44" xr:uid="{9E9E52D6-49FD-41A1-9C07-7449546328CD}"/>
    <cellStyle name="40% - Accent4" xfId="45" xr:uid="{AAF66A91-4250-4EF9-9180-4193CAD40D41}"/>
    <cellStyle name="40% - Accent5" xfId="46" xr:uid="{3DE895DE-619F-412D-A8CF-627A7ED5DABC}"/>
    <cellStyle name="40% - Accent6" xfId="47" xr:uid="{84D0EF7F-74BF-4FF9-A8B6-344639A4BC68}"/>
    <cellStyle name="40% - Akzent1" xfId="48" xr:uid="{1D564BC2-821F-4D29-9241-7E6FF3AA36A9}"/>
    <cellStyle name="40% - Akzent2" xfId="49" xr:uid="{763F84D2-C336-492B-B577-DD19ADBFD96F}"/>
    <cellStyle name="40% - Akzent3" xfId="50" xr:uid="{1C99F8A7-AFC5-45AF-A550-4BE3174AC1DA}"/>
    <cellStyle name="40% - Akzent4" xfId="51" xr:uid="{0D51F368-A872-4294-A7D6-39F584722F0B}"/>
    <cellStyle name="40% - Akzent5" xfId="52" xr:uid="{E9EED1E2-A2E9-40CE-970B-710292F46C12}"/>
    <cellStyle name="40% - Akzent6" xfId="53" xr:uid="{6FA3B20C-F500-4228-B851-5B283038B792}"/>
    <cellStyle name="5decp" xfId="54" xr:uid="{172ED8F8-FE4A-444E-B894-5DE3B983B2F2}"/>
    <cellStyle name="5decp 2" xfId="55" xr:uid="{46CFFB13-883C-409D-998D-416469C0E167}"/>
    <cellStyle name="60 % - Akzent1 2" xfId="56" xr:uid="{BCD23804-8428-43AC-9070-9E9BF3F4708C}"/>
    <cellStyle name="60 % - Akzent2 2" xfId="57" xr:uid="{060F58C1-3C5D-4880-9ADD-E5B69059BF3C}"/>
    <cellStyle name="60 % - Akzent3 2" xfId="58" xr:uid="{EEFE94D5-B3DD-4784-A2E4-2A5AF84A35F9}"/>
    <cellStyle name="60 % - Akzent4 2" xfId="59" xr:uid="{4334F99E-B85D-4C8D-9147-4F0DE8505EB1}"/>
    <cellStyle name="60 % - Akzent5 2" xfId="60" xr:uid="{F8839C60-0D0E-4889-9FF8-E80F4BD375C0}"/>
    <cellStyle name="60 % - Akzent6 2" xfId="61" xr:uid="{893E0A26-D788-437C-B2B5-FB26A94171C3}"/>
    <cellStyle name="60% - Accent1" xfId="62" xr:uid="{F94962B0-0D16-4F03-A9B8-16ED45BBAB1A}"/>
    <cellStyle name="60% - Accent2" xfId="63" xr:uid="{3E4918F5-35A1-49F1-816E-38413051E430}"/>
    <cellStyle name="60% - Accent3" xfId="64" xr:uid="{779BE27F-1D9C-42F5-85FA-DEE4DDE39212}"/>
    <cellStyle name="60% - Accent4" xfId="65" xr:uid="{8B929639-A3A1-4C47-B605-E6857271D8E0}"/>
    <cellStyle name="60% - Accent5" xfId="66" xr:uid="{F283113C-439E-4CF8-BCCC-B0A786830F1D}"/>
    <cellStyle name="60% - Accent6" xfId="67" xr:uid="{E40161BD-9312-41F2-957B-18F82DBA0637}"/>
    <cellStyle name="60% - Akzent1" xfId="68" xr:uid="{852DED92-04B0-494F-A415-E135C6534189}"/>
    <cellStyle name="60% - Akzent2" xfId="69" xr:uid="{9B1DFDE2-0355-4C36-A3FC-06C83D0680F2}"/>
    <cellStyle name="60% - Akzent3" xfId="70" xr:uid="{7A45C541-BF31-4BD0-98CD-59FF4038C881}"/>
    <cellStyle name="60% - Akzent4" xfId="71" xr:uid="{6E1460F0-ACA6-4B4F-B625-0ABD3B10EA30}"/>
    <cellStyle name="60% - Akzent5" xfId="72" xr:uid="{23246235-B19C-4437-987F-FD5D73112714}"/>
    <cellStyle name="60% - Akzent6" xfId="73" xr:uid="{8DF74697-7B65-4A54-B732-2FCA26A82FBA}"/>
    <cellStyle name="Accent1" xfId="74" xr:uid="{998D0B29-0130-42B0-BF5B-8E4721F4EF3B}"/>
    <cellStyle name="Accent1 - 20%" xfId="75" xr:uid="{446918A0-8929-43B2-951B-EF5B9CA68863}"/>
    <cellStyle name="Accent1 - 40%" xfId="76" xr:uid="{5FF2836C-8135-4DF9-949C-3FFDF9BBA509}"/>
    <cellStyle name="Accent1 - 60%" xfId="77" xr:uid="{19CABF0B-2421-4EB5-91B6-3E3E7A6A1B73}"/>
    <cellStyle name="Accent2" xfId="78" xr:uid="{FA5D7214-0527-4A46-8587-1573E3EF31E6}"/>
    <cellStyle name="Accent2 - 20%" xfId="79" xr:uid="{61095246-216C-4E3A-8E2C-769C9AD0AA6B}"/>
    <cellStyle name="Accent2 - 40%" xfId="80" xr:uid="{8433BFC5-CD62-4A24-987C-978CE0B82EBA}"/>
    <cellStyle name="Accent2 - 60%" xfId="81" xr:uid="{32F7BF48-C926-44DA-ABEB-C91BA90727D8}"/>
    <cellStyle name="Accent3" xfId="82" xr:uid="{9DCBF953-14A9-4E57-A0A1-FF60CAF297CE}"/>
    <cellStyle name="Accent3 - 20%" xfId="83" xr:uid="{0A052621-C3C8-4D00-BA75-13510B87E3BF}"/>
    <cellStyle name="Accent3 - 40%" xfId="84" xr:uid="{902899E9-D6DF-4FCA-87E7-B9B09D0F6E9C}"/>
    <cellStyle name="Accent3 - 60%" xfId="85" xr:uid="{5C71CBBE-6F68-4B11-BBC9-4681D7300550}"/>
    <cellStyle name="Accent4" xfId="86" xr:uid="{4AFD1373-2730-4567-A257-418B424299F1}"/>
    <cellStyle name="Accent4 - 20%" xfId="87" xr:uid="{E1DA633D-3F8C-475E-B76F-F367DE5901E4}"/>
    <cellStyle name="Accent4 - 40%" xfId="88" xr:uid="{B04C1E84-EB73-4B77-8DAF-D67D478FD526}"/>
    <cellStyle name="Accent4 - 60%" xfId="89" xr:uid="{32B9F4DF-CE87-4234-A301-9BEE34B21C01}"/>
    <cellStyle name="Accent5" xfId="90" xr:uid="{E8157576-AD9D-47EA-928A-22922C6CA359}"/>
    <cellStyle name="Accent5 - 20%" xfId="91" xr:uid="{C21B7FAF-6F07-49E3-BEA7-0D25C04CA546}"/>
    <cellStyle name="Accent5 - 40%" xfId="92" xr:uid="{28095381-C48D-4299-8957-C31074F3B1EF}"/>
    <cellStyle name="Accent5 - 60%" xfId="93" xr:uid="{FFE55600-8F8E-4158-ADBF-C9B4AF4385A4}"/>
    <cellStyle name="Accent6" xfId="94" xr:uid="{E4DF77AA-180E-468B-A22A-873BC39084A6}"/>
    <cellStyle name="Accent6 - 20%" xfId="95" xr:uid="{A51D1B93-2515-4333-A59E-5601DF74D4A0}"/>
    <cellStyle name="Accent6 - 40%" xfId="96" xr:uid="{757601CF-89A4-499D-8F0C-0DECEAAFD724}"/>
    <cellStyle name="Accent6 - 60%" xfId="97" xr:uid="{CF3249D5-BB56-48AE-9FD2-30F6546FCFFC}"/>
    <cellStyle name="Akzent1 2" xfId="98" xr:uid="{DA82E8A2-F76A-4879-8050-8D3043F7C756}"/>
    <cellStyle name="Akzent2 2" xfId="99" xr:uid="{ECD7B3B1-906B-4672-9B5F-E00EE82D319A}"/>
    <cellStyle name="Akzent3 2" xfId="100" xr:uid="{51FAC3DC-9539-435A-A6BE-7BEB4D800440}"/>
    <cellStyle name="Akzent4 2" xfId="101" xr:uid="{235922AA-0C83-41AF-927D-EE9D2B7E9FB4}"/>
    <cellStyle name="Akzent5 2" xfId="102" xr:uid="{EB20B83D-34E4-48B6-BE67-3EA453008140}"/>
    <cellStyle name="Akzent6 2" xfId="103" xr:uid="{C676C9FA-7532-4DA6-A9E1-19E2EB1D8673}"/>
    <cellStyle name="Angela" xfId="104" xr:uid="{983DBDFE-1ED8-4229-B609-DE9BB8D6A927}"/>
    <cellStyle name="Ausgabe 2" xfId="105" xr:uid="{E9F94D35-0871-43A5-BA13-CF8F2A0DC7CE}"/>
    <cellStyle name="Bad" xfId="106" xr:uid="{9B75D09E-B834-4F9C-8D0D-9A31C1EAB7FD}"/>
    <cellStyle name="Berechnung 2" xfId="107" xr:uid="{09FF3066-2C51-46F6-BE71-D17652DFD0EF}"/>
    <cellStyle name="Bold" xfId="108" xr:uid="{F5B9CCA0-E281-4918-B433-50D21E876604}"/>
    <cellStyle name="Bol-Data" xfId="109" xr:uid="{E713387C-1D3C-42AD-AF13-74E64DF2103B}"/>
    <cellStyle name="bolet" xfId="110" xr:uid="{A2E949B4-35AF-4B94-B9D9-EA55166ABD2E}"/>
    <cellStyle name="CALCULATED" xfId="111" xr:uid="{42E83AF9-1467-4337-B40B-4BCD9B4331AA}"/>
    <cellStyle name="Calculation" xfId="112" xr:uid="{F513ACA7-D47E-4C8D-9EDF-D00348741C26}"/>
    <cellStyle name="Check Cell" xfId="113" xr:uid="{8EB01EC9-8420-43AB-9058-DEBF86C67D9A}"/>
    <cellStyle name="CodeEingabe" xfId="114" xr:uid="{D115245C-904E-45D8-B714-CE79AF1589A7}"/>
    <cellStyle name="Comma  - Style1" xfId="115" xr:uid="{2893D123-8E04-4742-ABD6-444375437F39}"/>
    <cellStyle name="Comma  - Style1 2" xfId="116" xr:uid="{924FB7B8-50B6-4417-ABCE-EDFAB46FD15D}"/>
    <cellStyle name="Comma  - Style2" xfId="117" xr:uid="{84751FD1-F9F9-475A-B3F6-F2CAC9DB6511}"/>
    <cellStyle name="Comma  - Style2 2" xfId="118" xr:uid="{949B3644-F8A4-48FA-A579-15F41A8D3CED}"/>
    <cellStyle name="Comma  - Style3" xfId="119" xr:uid="{06B53459-D8E9-49A3-90BF-4C87AB1FF21A}"/>
    <cellStyle name="Comma  - Style3 2" xfId="120" xr:uid="{96204BB3-70D7-4F8F-B9ED-EA27D956A504}"/>
    <cellStyle name="Comma  - Style4" xfId="121" xr:uid="{F4C7BC02-176B-48C8-9192-26EF20188AED}"/>
    <cellStyle name="Comma  - Style4 2" xfId="122" xr:uid="{FBD8BC8A-52DD-4BD4-8B64-D83344561A9F}"/>
    <cellStyle name="Comma  - Style5" xfId="123" xr:uid="{1A2B48B2-E2DE-433B-B7BB-AB6FC6CB6BD3}"/>
    <cellStyle name="Comma  - Style5 2" xfId="124" xr:uid="{EB45BB13-FE2F-4109-87E7-B7911E923D58}"/>
    <cellStyle name="Comma  - Style6" xfId="125" xr:uid="{61FA8398-0064-44EC-A74F-BD19CBA0704B}"/>
    <cellStyle name="Comma  - Style6 2" xfId="126" xr:uid="{7BAE3564-BF8C-4A5B-BB2C-0995E7FC4649}"/>
    <cellStyle name="Comma  - Style7" xfId="127" xr:uid="{F961F8F9-6DBE-4216-9D6E-E789991B19DB}"/>
    <cellStyle name="Comma  - Style7 2" xfId="128" xr:uid="{1F37CF69-EE26-4984-8171-858C443207BB}"/>
    <cellStyle name="Comma  - Style8" xfId="129" xr:uid="{0975B9CB-DC65-4686-BCC5-E202267BD51D}"/>
    <cellStyle name="Comma  - Style8 2" xfId="130" xr:uid="{0ED46ED7-838F-4B74-9875-EC2E7BE4EF3A}"/>
    <cellStyle name="Comma0" xfId="131" xr:uid="{B0AB6B06-49F8-4F67-9130-20A0BC6C75F5}"/>
    <cellStyle name="Comma0 2" xfId="132" xr:uid="{284753FA-EB8C-4D4A-8EC3-1D32520436C6}"/>
    <cellStyle name="Currency0" xfId="133" xr:uid="{0C8035AC-87CC-437D-8BA3-DD4C0337BAD6}"/>
    <cellStyle name="Currency0 2" xfId="134" xr:uid="{54A42938-DBB3-4773-A6D0-731F3D3B91B4}"/>
    <cellStyle name="DATAENT" xfId="135" xr:uid="{2B67DD34-7405-4C98-87FD-3B5192E33DF3}"/>
    <cellStyle name="Date" xfId="136" xr:uid="{B4AD12FA-E631-4DB9-B7CB-1CE8173C2F59}"/>
    <cellStyle name="Date 2" xfId="137" xr:uid="{955D0C07-BD00-4098-93CD-24F816612FCF}"/>
    <cellStyle name="Datum (kurz 2)" xfId="138" xr:uid="{7B3461EF-CBBF-41E2-B017-37A9CC1BABAB}"/>
    <cellStyle name="Datum (kurz)" xfId="139" xr:uid="{E69FBB4C-F207-4FAD-A7CE-E8D13CBF5224}"/>
    <cellStyle name="Datum (lang 2)" xfId="140" xr:uid="{0E40E752-642E-4BB6-8F3B-BA0FE9C8771C}"/>
    <cellStyle name="Datum (lang)" xfId="141" xr:uid="{28091CC4-D0F3-412D-9A9A-430CA83F5C7B}"/>
    <cellStyle name="Dezimal [0] 2" xfId="142" xr:uid="{26B664AD-07AA-4A20-87CA-0A9C01461098}"/>
    <cellStyle name="Dispo" xfId="143" xr:uid="{382D86E6-52A1-4251-9172-309A8207F99A}"/>
    <cellStyle name="Dollars" xfId="144" xr:uid="{CC3E9FCC-C7D1-4708-9F3B-6200D9C23D40}"/>
    <cellStyle name="Dollars 2" xfId="145" xr:uid="{A9BE1D04-CDF1-47A1-9745-8BB8F1F49E9A}"/>
    <cellStyle name="DOWNFOOT" xfId="146" xr:uid="{0C786AE6-3F16-450C-8D59-DE0616DA9B68}"/>
    <cellStyle name="Eingabe 2" xfId="147" xr:uid="{7293CC82-CDB8-4F79-B4A8-C1172F659BA4}"/>
    <cellStyle name="Emphasis 1" xfId="148" xr:uid="{E0BC5019-BEFF-40E4-A007-E151CA5EB64C}"/>
    <cellStyle name="Emphasis 2" xfId="149" xr:uid="{ECAAEE48-46FA-426F-A480-EEA5BD5C17BB}"/>
    <cellStyle name="Emphasis 3" xfId="150" xr:uid="{B3444A5C-E548-43FA-B3F4-05EF801DB9CA}"/>
    <cellStyle name="Entries" xfId="151" xr:uid="{B3FEB583-52FA-4A69-A7C7-510C44AB91E1}"/>
    <cellStyle name="Ergebnis 2" xfId="152" xr:uid="{A44DF073-180B-43D6-A293-6B1804722F9B}"/>
    <cellStyle name="Erklärender Text 2" xfId="153" xr:uid="{0C6E36A4-254F-40D6-9CB9-1EC0F7F9A1C7}"/>
    <cellStyle name="Euro" xfId="154" xr:uid="{379A5132-1C43-4006-A379-F868467B180E}"/>
    <cellStyle name="Euro 2" xfId="155" xr:uid="{C32E5D13-AC67-4986-B017-69B45D2A3276}"/>
    <cellStyle name="Explanatory Text" xfId="156" xr:uid="{86AD9E92-F119-46F1-9F23-F8136B681E03}"/>
    <cellStyle name="Fixed" xfId="157" xr:uid="{92525637-85F7-4DE3-90C6-736A98F88941}"/>
    <cellStyle name="Fixed 2" xfId="158" xr:uid="{FBD5751C-99FA-4376-8C4C-52513673ACCE}"/>
    <cellStyle name="Followed Hyperlink_BL_EP_V8" xfId="159" xr:uid="{333F1C53-1027-4041-BD6C-1A340EC83DD5}"/>
    <cellStyle name="Good" xfId="160" xr:uid="{683B178F-5AB3-42E9-98AE-74B73E045CA5}"/>
    <cellStyle name="Gut 2" xfId="161" xr:uid="{3A743194-66EE-4C9B-BAB6-B55FD57032CC}"/>
    <cellStyle name="HEADER" xfId="162" xr:uid="{C21EEC3E-2960-4851-8FF4-82D9A4396D0E}"/>
    <cellStyle name="Header 12" xfId="163" xr:uid="{A2BE4656-7F38-4C72-B203-2F1D648BCD88}"/>
    <cellStyle name="HEADER_TEMPLATE DRAFT for discussion" xfId="164" xr:uid="{B8D57121-9CA7-45C7-81A3-FAFE55020D65}"/>
    <cellStyle name="Heading 1" xfId="165" xr:uid="{6C011F9C-0A49-49C3-8F77-D339847D7680}"/>
    <cellStyle name="Heading 2" xfId="166" xr:uid="{4C10AA1A-B111-4F34-B40F-85F08425D836}"/>
    <cellStyle name="Heading 2 2" xfId="167" xr:uid="{3D4DC30A-8E93-46DD-B822-D50BD17ED85C}"/>
    <cellStyle name="Heading 3" xfId="168" xr:uid="{07BCD9B2-B82B-4ACC-A400-3E3997060784}"/>
    <cellStyle name="Heading 4" xfId="169" xr:uid="{4A08C902-E231-470E-8743-5575FC58B59C}"/>
    <cellStyle name="Input" xfId="170" xr:uid="{07338C5D-1A40-42DA-88F5-9CF5D241C78E}"/>
    <cellStyle name="i-Plan" xfId="171" xr:uid="{EC54A27D-5170-41F5-B134-CCA516F53527}"/>
    <cellStyle name="JF" xfId="172" xr:uid="{7F18CA6E-8B07-4927-83B1-E65F13BD9047}"/>
    <cellStyle name="JPF" xfId="173" xr:uid="{EF74CE86-55FE-43F7-A781-C16D62D7889C}"/>
    <cellStyle name="Komma" xfId="3" builtinId="3"/>
    <cellStyle name="Komma [0]_Budg FCP-A 99-00-2004" xfId="175" xr:uid="{0BF44E26-4586-4275-B184-4C3E40F659DD}"/>
    <cellStyle name="Komma 10" xfId="176" xr:uid="{D0B9857E-F25B-4368-83FF-56D654AA57D1}"/>
    <cellStyle name="Komma 11" xfId="177" xr:uid="{679193EA-09AF-4C8D-8FD8-2D788E640221}"/>
    <cellStyle name="Komma 12" xfId="178" xr:uid="{F0470E44-AF71-40B5-B4A1-CE47FCA465B0}"/>
    <cellStyle name="Komma 13" xfId="179" xr:uid="{2F47769D-E02E-4ABC-8347-40A5569F4339}"/>
    <cellStyle name="Komma 14" xfId="180" xr:uid="{396F0F07-93FA-44AE-8DDB-CA8048B1CF91}"/>
    <cellStyle name="Komma 15" xfId="181" xr:uid="{DDB84996-BD30-412D-89F1-61481A58A68C}"/>
    <cellStyle name="Komma 16" xfId="182" xr:uid="{E0288EC9-7249-4521-8D8C-2BFC369110AF}"/>
    <cellStyle name="Komma 17" xfId="183" xr:uid="{4D680DD7-1225-4EA9-8B97-69D681D97C59}"/>
    <cellStyle name="Komma 18" xfId="184" xr:uid="{45648D9E-49DC-4640-BCD8-84FA203840CF}"/>
    <cellStyle name="Komma 19" xfId="185" xr:uid="{1ECC38EE-D30E-44D5-97EC-57009A622C86}"/>
    <cellStyle name="Komma 2" xfId="186" xr:uid="{2A1BE473-FD7E-4B1A-8DE4-659E5E3F008F}"/>
    <cellStyle name="Komma 20" xfId="187" xr:uid="{5230AAC1-4F36-4378-BEAF-914C6BDFB5D7}"/>
    <cellStyle name="Komma 21" xfId="188" xr:uid="{496FBAEF-DADB-4586-A9C8-265806A72840}"/>
    <cellStyle name="Komma 22" xfId="189" xr:uid="{EFE0331A-743A-4CBF-A4EE-F5DC4020C6E6}"/>
    <cellStyle name="Komma 23" xfId="190" xr:uid="{F060D10B-AD6C-49B6-A60C-8A1293FB8A5E}"/>
    <cellStyle name="Komma 24" xfId="191" xr:uid="{4D91B811-5E99-4DD7-B770-63A876D40A1B}"/>
    <cellStyle name="Komma 25" xfId="192" xr:uid="{402F7D53-5663-4540-B75E-9A8C6F045E8E}"/>
    <cellStyle name="Komma 26" xfId="193" xr:uid="{A2CB0C63-6251-4A93-A01A-B375ADD23F80}"/>
    <cellStyle name="Komma 27" xfId="194" xr:uid="{67307FA8-2F94-4646-96C8-1E12F858E0C4}"/>
    <cellStyle name="Komma 28" xfId="195" xr:uid="{667D021D-47A8-4440-96E1-4E97DFD2B93C}"/>
    <cellStyle name="Komma 29" xfId="196" xr:uid="{9A1BB697-B9B6-4481-80F3-8041ABDCDBE3}"/>
    <cellStyle name="Komma 3" xfId="197" xr:uid="{41A180EA-776E-4D30-93BC-9CC609A863D7}"/>
    <cellStyle name="Komma 30" xfId="198" xr:uid="{052B97CD-177D-4B72-8261-7A4E1A729D71}"/>
    <cellStyle name="Komma 31" xfId="199" xr:uid="{0FD8CD60-A55D-464F-8BC5-E37ED983976A}"/>
    <cellStyle name="Komma 32" xfId="200" xr:uid="{FA62D29C-E3B5-48B0-9C1B-6DD7F18F2ED8}"/>
    <cellStyle name="Komma 33" xfId="201" xr:uid="{8F8F21CD-CC3B-4FF6-98D5-B56030E18E69}"/>
    <cellStyle name="Komma 34" xfId="202" xr:uid="{74F35FBC-AF94-4B90-8297-8294E9E6D3FB}"/>
    <cellStyle name="Komma 35" xfId="203" xr:uid="{454DF174-AE82-4631-AF81-E60079B66943}"/>
    <cellStyle name="Komma 36" xfId="204" xr:uid="{997B26C1-FE96-4005-8700-C996B75EAF2D}"/>
    <cellStyle name="Komma 37" xfId="205" xr:uid="{AA8EA995-C860-4925-B1E8-F799AA26317C}"/>
    <cellStyle name="Komma 38" xfId="206" xr:uid="{079B4D13-5D48-4EB8-965D-CAB73AFC4EFB}"/>
    <cellStyle name="Komma 39" xfId="207" xr:uid="{9C5ABA58-3B7B-4E3D-A202-456F85E2381A}"/>
    <cellStyle name="Komma 4" xfId="208" xr:uid="{F34398EC-27ED-49C0-B691-65D655B827FD}"/>
    <cellStyle name="Komma 40" xfId="209" xr:uid="{7F62E0B1-1446-42BB-8B45-A19583242F33}"/>
    <cellStyle name="Komma 41" xfId="210" xr:uid="{4B13C8B0-421C-4D0D-90B3-78F51ED001E7}"/>
    <cellStyle name="Komma 42" xfId="211" xr:uid="{7C708235-BC3F-4A65-8F1B-C3D1C81CA534}"/>
    <cellStyle name="Komma 43" xfId="212" xr:uid="{F5899292-788C-4BE9-A3BD-3FDB74ED7E35}"/>
    <cellStyle name="Komma 44" xfId="213" xr:uid="{09F10C59-2826-425A-8079-5163EB704DAA}"/>
    <cellStyle name="Komma 45" xfId="214" xr:uid="{E6847B04-FE1E-4F20-9A31-47ED5DCB59AC}"/>
    <cellStyle name="Komma 46" xfId="215" xr:uid="{2CADD9A7-A9FA-436C-B304-0B307D407969}"/>
    <cellStyle name="Komma 47" xfId="216" xr:uid="{E884AFFB-F74A-4488-B124-089E48279FC0}"/>
    <cellStyle name="Komma 48" xfId="217" xr:uid="{742DCE8F-A717-4D12-A02F-7523466312B0}"/>
    <cellStyle name="Komma 49" xfId="218" xr:uid="{3924820F-52A0-42DC-AF7E-8FA2E8FAB5DA}"/>
    <cellStyle name="Komma 5" xfId="219" xr:uid="{8A64D8AD-8876-4DAC-8E1F-D5FEC1E4D9DD}"/>
    <cellStyle name="Komma 50" xfId="220" xr:uid="{9F3CE4A6-020B-44DC-AD35-9800CDDEF394}"/>
    <cellStyle name="Komma 51" xfId="221" xr:uid="{4F7B1ACE-F731-4197-941C-4D308C9F4CDD}"/>
    <cellStyle name="Komma 52" xfId="222" xr:uid="{8F03DBFB-9EFD-49A1-9E6C-D1D7162F129C}"/>
    <cellStyle name="Komma 53" xfId="223" xr:uid="{7EA052D0-8855-41FD-8C43-2057F31E9369}"/>
    <cellStyle name="Komma 54" xfId="224" xr:uid="{6FFCF7B4-B174-4043-8AE5-9C8E1221FB90}"/>
    <cellStyle name="Komma 55" xfId="225" xr:uid="{616BC2C1-FD7D-4D0C-AC59-AAE32870DB1A}"/>
    <cellStyle name="Komma 56" xfId="226" xr:uid="{55C65522-1C4D-4B70-B539-5C6BF88AF73A}"/>
    <cellStyle name="Komma 57" xfId="227" xr:uid="{E9369121-9236-4796-BAA5-B1AED17C56B8}"/>
    <cellStyle name="Komma 58" xfId="228" xr:uid="{2764D31A-8857-4E2D-A7A0-12881F7097E7}"/>
    <cellStyle name="Komma 59" xfId="229" xr:uid="{E7205429-33E7-4C6A-B3F7-FCDABC2480F5}"/>
    <cellStyle name="Komma 6" xfId="230" xr:uid="{0F6907C8-E3DF-4766-BD29-38FAD57D0E59}"/>
    <cellStyle name="Komma 60" xfId="231" xr:uid="{2AF3384E-5A98-40E1-8EE3-2F6234555FFE}"/>
    <cellStyle name="Komma 61" xfId="232" xr:uid="{3C162DC1-F294-4AF5-9006-1EEE9523BF66}"/>
    <cellStyle name="Komma 62" xfId="233" xr:uid="{326B9268-08B8-4F02-9A9C-6639C13B71F6}"/>
    <cellStyle name="Komma 63" xfId="234" xr:uid="{1B6EDEBB-A115-4DF3-B137-984E8ABA7B06}"/>
    <cellStyle name="Komma 64" xfId="235" xr:uid="{19F54BBE-916C-465E-B577-3B740F3A0BD8}"/>
    <cellStyle name="Komma 65" xfId="236" xr:uid="{CFEEA1F2-BAD8-4694-BF65-1E83D2EFBF2A}"/>
    <cellStyle name="Komma 66" xfId="237" xr:uid="{437EA75C-903F-4465-A232-4F2BD2891407}"/>
    <cellStyle name="Komma 67" xfId="238" xr:uid="{3458C70F-D4FA-457B-B3FD-F5B6A6174B26}"/>
    <cellStyle name="Komma 68" xfId="239" xr:uid="{3A773B3F-E91D-4580-8188-40042E92E16E}"/>
    <cellStyle name="Komma 69" xfId="240" xr:uid="{6DBA897D-3D53-4DD6-9A11-EC5CF56F3532}"/>
    <cellStyle name="Komma 7" xfId="241" xr:uid="{AF4D610D-628E-4ED8-BA75-06217DB88873}"/>
    <cellStyle name="Komma 70" xfId="242" xr:uid="{42D2D03C-6CBF-44A8-87D3-27500FDDA66B}"/>
    <cellStyle name="Komma 71" xfId="243" xr:uid="{F022E368-ECF0-4098-8EC5-C0B07392E870}"/>
    <cellStyle name="Komma 72" xfId="174" xr:uid="{F640E98E-E158-4672-B4B3-6C19DFE1AA5F}"/>
    <cellStyle name="Komma 8" xfId="244" xr:uid="{B069CC58-BD7B-4D6F-AC78-EF696FC4B74B}"/>
    <cellStyle name="Komma 9" xfId="245" xr:uid="{1CB8B353-7AD9-4DE7-9EDC-2549B43AA98D}"/>
    <cellStyle name="Lineunder" xfId="246" xr:uid="{630626EF-E7A2-4238-9EDD-C35B406EC30A}"/>
    <cellStyle name="Link" xfId="2" builtinId="8"/>
    <cellStyle name="Link 2" xfId="248" xr:uid="{6CD4D643-1FEA-4E7A-A79F-A10AF82AAA93}"/>
    <cellStyle name="Link 3" xfId="247" xr:uid="{9CD5D5F6-BD81-46D9-8B75-E5FC3A1D9536}"/>
    <cellStyle name="Linked Cell" xfId="249" xr:uid="{E1B520F5-6A80-4C00-AA45-41D48862BE6B}"/>
    <cellStyle name="Moeda [0]_BOL1-11" xfId="250" xr:uid="{EDA66475-2FE0-408C-B1A3-20D7C675F8B6}"/>
    <cellStyle name="Moeda_BOL1-11" xfId="251" xr:uid="{845BD654-5066-4A57-A19C-10EBC4D80EEA}"/>
    <cellStyle name="Neutral 2" xfId="252" xr:uid="{CFE2ABDC-4C32-4259-A6CA-141576A694F6}"/>
    <cellStyle name="Normal - Style1" xfId="253" xr:uid="{D0EAB80A-0EC6-49C1-BA6F-3AAC22EE5BCE}"/>
    <cellStyle name="Normal 2" xfId="254" xr:uid="{DC4B8A47-B223-4209-8F6E-D6ACE3CD4926}"/>
    <cellStyle name="Note" xfId="255" xr:uid="{9FBA2C5D-783C-4C19-B95F-971147761628}"/>
    <cellStyle name="Note 2" xfId="256" xr:uid="{37FE21EC-E626-4F86-8638-FDF38C53F5B4}"/>
    <cellStyle name="Notiz 2" xfId="258" xr:uid="{228A7B07-6990-48A4-8A36-C45CFCCCC124}"/>
    <cellStyle name="Notiz 2 2" xfId="259" xr:uid="{7FEF7109-E295-4D2E-B57F-3D9CC0C8D8DA}"/>
    <cellStyle name="Notiz 3" xfId="260" xr:uid="{1B6EBF61-36E1-4A46-84E7-6D08FB29BBA2}"/>
    <cellStyle name="Notiz 4" xfId="261" xr:uid="{7AFC2971-56BA-4BAC-8096-4361614BA0F1}"/>
    <cellStyle name="Notiz 5" xfId="257" xr:uid="{031F3A8F-A867-4784-86FD-90CFC4449556}"/>
    <cellStyle name="Output" xfId="262" xr:uid="{186C2EC6-6718-4796-B300-90879C47C1F4}"/>
    <cellStyle name="Prozent" xfId="1" builtinId="5"/>
    <cellStyle name="Prozent 2" xfId="264" xr:uid="{F60856D4-B737-4E4A-B472-9430DBE45FC2}"/>
    <cellStyle name="Prozent 3" xfId="265" xr:uid="{6577E043-CF3E-4B92-A23D-5D19BE0622BF}"/>
    <cellStyle name="Prozent 4" xfId="266" xr:uid="{E17FC342-EB2B-49FD-A60B-86FB2C0C42A1}"/>
    <cellStyle name="Prozent 5" xfId="267" xr:uid="{A2EB09F6-8CD0-41CF-9B5F-4274AFAC103D}"/>
    <cellStyle name="Prozent 6" xfId="263" xr:uid="{D56637B5-214B-4B5E-A9FD-A5A7DA87CCD7}"/>
    <cellStyle name="results" xfId="268" xr:uid="{F00069D5-8F48-4429-8642-0632CE675AF8}"/>
    <cellStyle name="RISKbigPercent" xfId="269" xr:uid="{737C540E-EEE2-443F-8FCB-E631D84013F7}"/>
    <cellStyle name="RISKbigPercent 2" xfId="270" xr:uid="{427E8E68-F400-4B48-98FC-E445BE57D4AE}"/>
    <cellStyle name="RISKblandrEdge" xfId="271" xr:uid="{3949DDBD-6273-42DE-AAD9-003790187C76}"/>
    <cellStyle name="RISKblandrEdge 2" xfId="272" xr:uid="{D720AEF4-AE2F-4A24-98EF-C2FA8A4E1236}"/>
    <cellStyle name="RISKblCorner" xfId="273" xr:uid="{F8D98BB8-1F8A-4A6B-A491-7477599C873D}"/>
    <cellStyle name="RISKblCorner 2" xfId="274" xr:uid="{D47D4A5C-547E-4E37-AB0A-8D50130454A9}"/>
    <cellStyle name="RISKbottomEdge" xfId="275" xr:uid="{DAEDEE8D-C42D-4CBD-AED0-25BE70D94DEC}"/>
    <cellStyle name="RISKbottomEdge 2" xfId="276" xr:uid="{7F592E39-E23E-4505-80ED-2A4367A87A06}"/>
    <cellStyle name="RISKbrCorner" xfId="277" xr:uid="{88BD0B02-0A00-46AD-83DC-CF0B9F1ED958}"/>
    <cellStyle name="RISKbrCorner 2" xfId="278" xr:uid="{FEC72467-701F-4125-B862-9EC181D693A2}"/>
    <cellStyle name="RISKdarkBoxed" xfId="279" xr:uid="{67DE3598-4644-4C6B-BFBC-801642213D47}"/>
    <cellStyle name="RISKdarkBoxed 2" xfId="280" xr:uid="{2F15856A-B8C8-44D1-B2A0-AF763DFD8B4C}"/>
    <cellStyle name="RISKdarkShade" xfId="281" xr:uid="{46660E73-91A7-4BFD-818D-FC779E08B02D}"/>
    <cellStyle name="RISKdarkShade 2" xfId="282" xr:uid="{0F140288-5648-4616-B12E-7BBA47C40399}"/>
    <cellStyle name="RISKdbottomEdge" xfId="283" xr:uid="{09DDD80A-F76B-40FB-BFAE-3D67ED207471}"/>
    <cellStyle name="RISKdbottomEdge 2" xfId="284" xr:uid="{F5E38C5D-0DF6-438A-A0FB-39A63E8EFD3E}"/>
    <cellStyle name="RISKdrightEdge" xfId="285" xr:uid="{612FE9BA-52E7-4301-AE73-931617C42E29}"/>
    <cellStyle name="RISKdrightEdge 2" xfId="286" xr:uid="{485BB7AD-B463-4383-9B95-171F2075E6EC}"/>
    <cellStyle name="RISKdurationTime" xfId="287" xr:uid="{F7F31BE5-7D3C-46B5-8530-A90DAE966446}"/>
    <cellStyle name="RISKdurationTime 2" xfId="288" xr:uid="{74353B78-CAE1-4463-BFFF-4BCA41AD9463}"/>
    <cellStyle name="RISKinNumber" xfId="289" xr:uid="{3DAEE10D-90BB-4E3C-88A4-9220A3E9BFD8}"/>
    <cellStyle name="RISKlandrEdge" xfId="290" xr:uid="{1CF83CED-96AA-4B59-B4D6-3AEE71A984A6}"/>
    <cellStyle name="RISKlandrEdge 2" xfId="291" xr:uid="{666B5D0B-CD64-4DC5-991C-F76CE94EDD4F}"/>
    <cellStyle name="RISKleftEdge" xfId="292" xr:uid="{76C8648B-C124-406C-8E24-3D77E62B9278}"/>
    <cellStyle name="RISKleftEdge 2" xfId="293" xr:uid="{16F4CF59-395E-4EA1-9D89-147C5060AE9C}"/>
    <cellStyle name="RISKlightBoxed" xfId="294" xr:uid="{FEFDBB4C-B9D5-4744-B74E-FF2EA48E676C}"/>
    <cellStyle name="RISKlightBoxed 2" xfId="295" xr:uid="{1DB167A1-5144-46F8-8DE5-055C268489F3}"/>
    <cellStyle name="RISKltandbEdge" xfId="296" xr:uid="{697AF046-DC62-4FCE-BC41-108E3E9EE9EA}"/>
    <cellStyle name="RISKltandbEdge 2" xfId="297" xr:uid="{AA7A28FD-3CF3-4740-B0A6-C2525C87E68B}"/>
    <cellStyle name="RISKnormBoxed" xfId="298" xr:uid="{7DFF8996-258B-4012-95CA-A93676751F63}"/>
    <cellStyle name="RISKnormBoxed 2" xfId="299" xr:uid="{CA1A3DEC-ABA6-4272-9FB2-B56EA1B72FDD}"/>
    <cellStyle name="RISKnormCenter" xfId="300" xr:uid="{20D693E2-B42A-4BFA-ABDA-9D060AB35458}"/>
    <cellStyle name="RISKnormCenter 2" xfId="301" xr:uid="{D0CEA999-7D7C-4FB2-B499-882886567697}"/>
    <cellStyle name="RISKnormHeading" xfId="302" xr:uid="{1F41007C-B095-4414-B19C-B7802FCE6003}"/>
    <cellStyle name="RISKnormItal" xfId="303" xr:uid="{2444D41A-6C3F-4988-92A9-04FC51598042}"/>
    <cellStyle name="RISKnormLabel" xfId="304" xr:uid="{ACBBE56A-EF37-4BA4-B523-AC7096C061F1}"/>
    <cellStyle name="RISKnormShade" xfId="305" xr:uid="{DC7DB940-0EF2-4B02-B6BE-DD76225675CA}"/>
    <cellStyle name="RISKnormShade 2" xfId="306" xr:uid="{0606D1AD-58E2-4FBB-A38A-59C89757B4AC}"/>
    <cellStyle name="RISKnormTitle" xfId="307" xr:uid="{40B2FCB0-A267-42F2-9829-1CE2348F0985}"/>
    <cellStyle name="RISKoutNumber" xfId="308" xr:uid="{4B1568FB-6041-4CDA-9F9E-6F3AAC0339D9}"/>
    <cellStyle name="RISKrightEdge" xfId="309" xr:uid="{03506DAD-F7BB-49E5-92FC-7FE18A7DB443}"/>
    <cellStyle name="RISKrightEdge 2" xfId="310" xr:uid="{BC4BBADA-07FA-478F-94D0-E6A6043EF6B4}"/>
    <cellStyle name="RISKrtandbEdge" xfId="311" xr:uid="{2582EE9B-A67A-4D50-9724-C597857C203B}"/>
    <cellStyle name="RISKrtandbEdge 2" xfId="312" xr:uid="{6BE17409-8854-48E8-9565-1C4D347CB788}"/>
    <cellStyle name="RISKssTime" xfId="313" xr:uid="{5AEED2B7-F211-469E-B138-9A635AC4C251}"/>
    <cellStyle name="RISKssTime 2" xfId="314" xr:uid="{C743925E-7ACB-4F7D-A4E8-6C52570C00AC}"/>
    <cellStyle name="RISKtandbEdge" xfId="315" xr:uid="{C9C552FC-1D77-4AD4-8408-E0E8829D73E1}"/>
    <cellStyle name="RISKtandbEdge 2" xfId="316" xr:uid="{5DD5B6A9-67AF-4D3A-86D3-369281D0B50F}"/>
    <cellStyle name="RISKtlandrEdge" xfId="317" xr:uid="{EA535B4B-858C-4E73-AB0D-94303467044B}"/>
    <cellStyle name="RISKtlandrEdge 2" xfId="318" xr:uid="{4C95771E-4ED9-4406-B9E6-73AD16DE8C92}"/>
    <cellStyle name="RISKtlCorner" xfId="319" xr:uid="{5F536169-DEB0-4E3A-BFA2-69151441882C}"/>
    <cellStyle name="RISKtlCorner 2" xfId="320" xr:uid="{DA6190A2-A581-4472-A947-A6E4D84FFABF}"/>
    <cellStyle name="RISKtopEdge" xfId="321" xr:uid="{C057FEFB-2ACE-4A4B-8203-AC9F4E9D50D1}"/>
    <cellStyle name="RISKtopEdge 2" xfId="322" xr:uid="{D99300FC-7FC4-4BB0-953D-DC7CAAD39CDA}"/>
    <cellStyle name="RISKtrCorner" xfId="323" xr:uid="{E3D01412-37AE-4266-9ECB-462EDF636C28}"/>
    <cellStyle name="RISKtrCorner 2" xfId="324" xr:uid="{209AA43D-62D3-404C-B292-A638CBAD5EF7}"/>
    <cellStyle name="rodape" xfId="325" xr:uid="{025B5FAD-07D5-47C9-B66E-841FA8D62B32}"/>
    <cellStyle name="SAPBEXaggData" xfId="326" xr:uid="{26776471-1605-40DF-8866-F1072260DE42}"/>
    <cellStyle name="SAPBEXaggDataEmph" xfId="327" xr:uid="{F169489C-5566-4F9E-9CA4-DB90FDDD3267}"/>
    <cellStyle name="SAPBEXaggItem" xfId="328" xr:uid="{50004E94-E47B-4E2A-9FE2-9B9041396C62}"/>
    <cellStyle name="SAPBEXaggItemX" xfId="329" xr:uid="{D4E92B82-5CC7-419E-B6DB-3CA46553D49B}"/>
    <cellStyle name="SAPBEXchaText" xfId="330" xr:uid="{2E1A8C33-BDAC-43F7-94AD-154612634701}"/>
    <cellStyle name="SAPBEXchaText 2" xfId="331" xr:uid="{56AB3B44-AABA-4D16-86B0-65E510CBD264}"/>
    <cellStyle name="SAPBEXchaText 2 2" xfId="332" xr:uid="{72930122-F367-43F2-B27F-5DD450A4203A}"/>
    <cellStyle name="SAPBEXchaText 3" xfId="333" xr:uid="{4CB87246-949B-44AB-8F26-D3B8C643487C}"/>
    <cellStyle name="SAPBEXchaText 4" xfId="334" xr:uid="{538469AB-F22E-42A6-9D7C-310232DEF79A}"/>
    <cellStyle name="SAPBEXchaText 5" xfId="335" xr:uid="{E59A6D6D-B164-4687-8F88-ABD854FEB7DC}"/>
    <cellStyle name="SAPBEXchaText_Sheet1" xfId="336" xr:uid="{B58D5939-34C7-4E93-8C76-7E218C838B76}"/>
    <cellStyle name="SAPBEXexcBad7" xfId="337" xr:uid="{6C2E3DB9-8F1F-4680-B2E3-93700A782B7C}"/>
    <cellStyle name="SAPBEXexcBad7 2" xfId="338" xr:uid="{630CFBFC-97E3-40CC-9369-7413ABCCD20A}"/>
    <cellStyle name="SAPBEXexcBad7 3" xfId="339" xr:uid="{2229F300-4A41-4FC6-9366-5CEC750C6EA5}"/>
    <cellStyle name="SAPBEXexcBad7 4" xfId="340" xr:uid="{47C1F302-2E1F-49CF-935D-02F26575B69C}"/>
    <cellStyle name="SAPBEXexcBad7_Sheet1" xfId="341" xr:uid="{2954DF07-0B37-4562-A2A1-B35A0B72170E}"/>
    <cellStyle name="SAPBEXexcBad8" xfId="342" xr:uid="{FAD9134C-1A43-4EB5-BC5A-2FC82273C8B8}"/>
    <cellStyle name="SAPBEXexcBad8 2" xfId="343" xr:uid="{BA1EE0D6-3116-46E5-8943-827AAF21B060}"/>
    <cellStyle name="SAPBEXexcBad8 3" xfId="344" xr:uid="{CA130366-52EE-4929-8173-8470D038B0CE}"/>
    <cellStyle name="SAPBEXexcBad8 4" xfId="345" xr:uid="{D38845B4-2531-4C31-A5CD-B78F7A92ED04}"/>
    <cellStyle name="SAPBEXexcBad8_Sheet1" xfId="346" xr:uid="{7F12E523-D204-4C6E-A20F-7A9E59317EBF}"/>
    <cellStyle name="SAPBEXexcBad9" xfId="347" xr:uid="{F96D43C8-A6DB-4DC4-8BEA-6665FADF8276}"/>
    <cellStyle name="SAPBEXexcBad9 2" xfId="348" xr:uid="{4D46F9C9-EA20-4530-B86E-741C8261BC06}"/>
    <cellStyle name="SAPBEXexcBad9 3" xfId="349" xr:uid="{EDBC2919-A77B-4EEE-9913-D7F23F10D214}"/>
    <cellStyle name="SAPBEXexcBad9 4" xfId="350" xr:uid="{DF2D3966-1990-4032-AF91-4EEE4862D882}"/>
    <cellStyle name="SAPBEXexcBad9_Sheet1" xfId="351" xr:uid="{418242BE-DD08-4315-9BB9-EAD232C435FA}"/>
    <cellStyle name="SAPBEXexcCritical4" xfId="352" xr:uid="{E8779FAC-DC72-430B-8633-8985C86ECFA9}"/>
    <cellStyle name="SAPBEXexcCritical4 2" xfId="353" xr:uid="{05E529C2-86EA-4654-A998-F8CD6F380A6A}"/>
    <cellStyle name="SAPBEXexcCritical4 3" xfId="354" xr:uid="{C02F7A9F-485B-41E5-AB0D-81828A756BF1}"/>
    <cellStyle name="SAPBEXexcCritical4 4" xfId="355" xr:uid="{F40FE23F-C777-4789-A91E-ADEA2B487097}"/>
    <cellStyle name="SAPBEXexcCritical4_Sheet1" xfId="356" xr:uid="{1C7A8842-FE89-4DDC-B093-0813C50E4B07}"/>
    <cellStyle name="SAPBEXexcCritical5" xfId="357" xr:uid="{2CFDFA6B-5C0A-43CC-9347-14AB6D97A592}"/>
    <cellStyle name="SAPBEXexcCritical5 2" xfId="358" xr:uid="{2BC9CED3-C490-4B69-87FE-F864BCAA74E5}"/>
    <cellStyle name="SAPBEXexcCritical5 3" xfId="359" xr:uid="{AF7D0FB2-48B6-48C1-AF70-06F5E6A1FDD7}"/>
    <cellStyle name="SAPBEXexcCritical5 4" xfId="360" xr:uid="{378C08BA-FE6B-4F53-9270-B3749FC172C1}"/>
    <cellStyle name="SAPBEXexcCritical5_Sheet1" xfId="361" xr:uid="{128D63E6-49E4-4791-BD7A-575D91C8EAE6}"/>
    <cellStyle name="SAPBEXexcCritical6" xfId="362" xr:uid="{AF3934A2-2122-4C62-A0D7-079248503AE5}"/>
    <cellStyle name="SAPBEXexcCritical6 2" xfId="363" xr:uid="{DA8C5011-8DC3-4820-BF1B-857BF7A3908E}"/>
    <cellStyle name="SAPBEXexcCritical6 3" xfId="364" xr:uid="{27775F86-B475-48B0-864A-0BC3AD2B2781}"/>
    <cellStyle name="SAPBEXexcCritical6 4" xfId="365" xr:uid="{B262D541-7138-4D96-AFC2-2725304C74F9}"/>
    <cellStyle name="SAPBEXexcCritical6_Sheet1" xfId="366" xr:uid="{8564E1A9-9398-42EA-9A51-0D92B0080C9C}"/>
    <cellStyle name="SAPBEXexcGood1" xfId="367" xr:uid="{EC30B017-BA3B-49C4-98AD-8EB7FD1613C3}"/>
    <cellStyle name="SAPBEXexcGood1 2" xfId="368" xr:uid="{78CA1A87-5B74-403A-96CC-7D3D35FF067A}"/>
    <cellStyle name="SAPBEXexcGood1 3" xfId="369" xr:uid="{7C9B6560-1BEB-457F-A781-70C6A2458694}"/>
    <cellStyle name="SAPBEXexcGood1 4" xfId="370" xr:uid="{6C210F41-BBC6-4359-BCF9-DBC9F38877CA}"/>
    <cellStyle name="SAPBEXexcGood1_Sheet1" xfId="371" xr:uid="{85DA7A29-EEDF-4F1A-80ED-8834E4BE6B67}"/>
    <cellStyle name="SAPBEXexcGood2" xfId="372" xr:uid="{7C9765D2-C4C6-4488-BD5E-F65FFD4760AF}"/>
    <cellStyle name="SAPBEXexcGood2 2" xfId="373" xr:uid="{769EA060-DF4A-4CEC-8C6F-6156DD0E69C3}"/>
    <cellStyle name="SAPBEXexcGood2 3" xfId="374" xr:uid="{B2BEACE5-E3F0-4AE7-A368-2578184EFDF0}"/>
    <cellStyle name="SAPBEXexcGood2 4" xfId="375" xr:uid="{F4157BE4-03F1-43AE-8A58-A0EE9E05657D}"/>
    <cellStyle name="SAPBEXexcGood2_Sheet1" xfId="376" xr:uid="{D0AE9527-03D5-4425-88AD-246326BF3099}"/>
    <cellStyle name="SAPBEXexcGood3" xfId="377" xr:uid="{4C8443F9-2F94-481E-8141-0324FE61604A}"/>
    <cellStyle name="SAPBEXexcGood3 2" xfId="378" xr:uid="{D3D947A8-5F44-4CB1-980B-28B16F32A869}"/>
    <cellStyle name="SAPBEXexcGood3 3" xfId="379" xr:uid="{2FCAF4B0-7E8B-41D1-A814-48E0ED3042D6}"/>
    <cellStyle name="SAPBEXexcGood3 4" xfId="380" xr:uid="{EE1EB396-A271-4618-B0C6-299FB36258BF}"/>
    <cellStyle name="SAPBEXexcGood3_Sheet1" xfId="381" xr:uid="{34AABDD3-69D9-4377-A9CF-E5A95D65B700}"/>
    <cellStyle name="SAPBEXfilterDrill" xfId="382" xr:uid="{E4E3F76E-60FC-4A60-83BB-9C86F62F568F}"/>
    <cellStyle name="SAPBEXfilterDrill 2" xfId="383" xr:uid="{863323D4-D6B2-4F08-87A8-8575999FC7F9}"/>
    <cellStyle name="SAPBEXfilterDrill_Sheet1" xfId="384" xr:uid="{B7EC73C7-424F-428F-AABF-ED9FAFB5FDE1}"/>
    <cellStyle name="SAPBEXfilterItem" xfId="385" xr:uid="{5B0C822D-EDF3-4096-9F64-55512BD168FE}"/>
    <cellStyle name="SAPBEXfilterItem 2" xfId="386" xr:uid="{AD8DB413-8E8E-4392-B99E-C634CED0C35F}"/>
    <cellStyle name="SAPBEXfilterItem 2 2" xfId="387" xr:uid="{2B9AEFD7-5F44-4A97-AFF4-7FC04E9D45D0}"/>
    <cellStyle name="SAPBEXfilterItem 3" xfId="388" xr:uid="{8CBFED55-9E46-4721-9D49-EAD98F8FBFCF}"/>
    <cellStyle name="SAPBEXfilterItem 4" xfId="389" xr:uid="{D1807F80-4A7F-4298-9359-D1B3ADCBD618}"/>
    <cellStyle name="SAPBEXfilterItem 5" xfId="390" xr:uid="{8A627AEB-55F5-4213-8451-C6B1267130FF}"/>
    <cellStyle name="SAPBEXfilterItem_Sheet1" xfId="391" xr:uid="{B0E04583-5924-4C46-BE91-6197FEED38D4}"/>
    <cellStyle name="SAPBEXfilterText" xfId="392" xr:uid="{8758D68E-B7F1-41D9-BDC3-924A238A5579}"/>
    <cellStyle name="SAPBEXfilterText 2" xfId="393" xr:uid="{E62E1D09-EBC4-44CD-9112-908F74B29BF9}"/>
    <cellStyle name="SAPBEXfilterText_Sheet1" xfId="394" xr:uid="{AF76EB02-52C5-4F72-8A61-FA51E5D67755}"/>
    <cellStyle name="SAPBEXformats" xfId="395" xr:uid="{A02272AD-9FF3-4E65-99FC-09FB504484AF}"/>
    <cellStyle name="SAPBEXformats 2" xfId="396" xr:uid="{871C8354-6AB5-4DE3-8222-28693EC3FD8C}"/>
    <cellStyle name="SAPBEXformats 2 2" xfId="397" xr:uid="{5200B615-8A76-4FF3-B1D9-8B239B2645FB}"/>
    <cellStyle name="SAPBEXformats 3" xfId="398" xr:uid="{C8BAB14B-1ED2-42B0-9ECB-D3A76D745195}"/>
    <cellStyle name="SAPBEXformats 4" xfId="399" xr:uid="{AFDA3455-83B0-4943-826F-6DB8B4BB406F}"/>
    <cellStyle name="SAPBEXformats 5" xfId="400" xr:uid="{AC860ABE-1CF0-4903-B832-0FB915CDC2AA}"/>
    <cellStyle name="SAPBEXformats_Sheet1" xfId="401" xr:uid="{F6D42F54-1CC5-4CE6-823E-9BA24229BB27}"/>
    <cellStyle name="SAPBEXheaderItem" xfId="402" xr:uid="{3D1DA457-5148-42C8-9906-B44559842055}"/>
    <cellStyle name="SAPBEXheaderItem 2" xfId="403" xr:uid="{A2CFA218-2524-4ACD-A744-7F6C69B12F06}"/>
    <cellStyle name="SAPBEXheaderItem 2 2" xfId="404" xr:uid="{728F91B9-5F38-44E5-BD86-C496EED5D21B}"/>
    <cellStyle name="SAPBEXheaderItem 3" xfId="405" xr:uid="{87480059-E24E-4769-ACD9-004E70F960A4}"/>
    <cellStyle name="SAPBEXheaderText" xfId="406" xr:uid="{AA954391-ECF9-4FDA-91F8-1B5F525485A5}"/>
    <cellStyle name="SAPBEXheaderText 2" xfId="407" xr:uid="{81016C80-845E-4C87-9CB6-BB298875F190}"/>
    <cellStyle name="SAPBEXHLevel0" xfId="4" xr:uid="{1959E910-B7EB-42F5-B431-8E410CA31425}"/>
    <cellStyle name="SAPBEXHLevel0 2" xfId="408" xr:uid="{8B171E60-157E-4CBA-9061-FA1185F3B0DC}"/>
    <cellStyle name="SAPBEXHLevel0X" xfId="409" xr:uid="{9CCA156F-3077-4CD7-8D46-36BDD6A26EE6}"/>
    <cellStyle name="SAPBEXHLevel0X 2" xfId="410" xr:uid="{097104AE-C6D7-459A-AFC6-321F23EE26A3}"/>
    <cellStyle name="SAPBEXHLevel0X 3" xfId="411" xr:uid="{E9EB24C1-0147-47B0-A4A3-12E364F8F8D3}"/>
    <cellStyle name="SAPBEXHLevel0X_Sheet1" xfId="412" xr:uid="{DEB54797-1F73-4A2D-A71E-6D58D76A924D}"/>
    <cellStyle name="SAPBEXHLevel1" xfId="413" xr:uid="{DB3AD7ED-E985-47EC-9344-21DE33FF8891}"/>
    <cellStyle name="SAPBEXHLevel1 2" xfId="414" xr:uid="{CF502A25-3D38-48EF-9049-7E5A1E09254B}"/>
    <cellStyle name="SAPBEXHLevel1 2 2" xfId="415" xr:uid="{E3D7740A-99F6-42C1-B5D7-2FED28DFDDB0}"/>
    <cellStyle name="SAPBEXHLevel1 3" xfId="416" xr:uid="{20EBD194-56A1-4C5F-907D-71438A48A2C1}"/>
    <cellStyle name="SAPBEXHLevel1 4" xfId="417" xr:uid="{D0B4A868-2D3D-4838-804D-17A1247D0781}"/>
    <cellStyle name="SAPBEXHLevel1 5" xfId="418" xr:uid="{EE5CCB5D-6AFC-47E9-8551-6FF0B359A911}"/>
    <cellStyle name="SAPBEXHLevel1_Sheet1" xfId="419" xr:uid="{64F2E8FC-E677-4AC2-9773-268E85BAD363}"/>
    <cellStyle name="SAPBEXHLevel1X" xfId="420" xr:uid="{4C6232D2-133F-4C7C-B2C9-F78D9851124F}"/>
    <cellStyle name="SAPBEXHLevel1X 2" xfId="421" xr:uid="{D9003237-5749-41C7-A00B-6C5662CC9427}"/>
    <cellStyle name="SAPBEXHLevel1X 3" xfId="422" xr:uid="{27E2A3FD-6F2E-4959-ACF9-4EB2A53DC6B5}"/>
    <cellStyle name="SAPBEXHLevel1X_Sheet1" xfId="423" xr:uid="{87BB8BBB-140A-4967-A79D-D12624A9A02C}"/>
    <cellStyle name="SAPBEXHLevel2" xfId="5" xr:uid="{1C9BDDBF-D21E-46F6-87B8-BB821CFD3CF0}"/>
    <cellStyle name="SAPBEXHLevel2 2" xfId="424" xr:uid="{A66154DF-455D-411C-82FC-69B187257114}"/>
    <cellStyle name="SAPBEXHLevel2 2 2" xfId="425" xr:uid="{266B20B0-60F7-4ABF-A782-51C34A07E622}"/>
    <cellStyle name="SAPBEXHLevel2 3" xfId="426" xr:uid="{B709A8E0-35EC-47DD-8272-0BD5B5A9A69A}"/>
    <cellStyle name="SAPBEXHLevel2 4" xfId="427" xr:uid="{D142D6A0-B916-453D-8DF7-C1144CCCDB86}"/>
    <cellStyle name="SAPBEXHLevel2 5" xfId="428" xr:uid="{EC5E564C-DF13-485C-A269-22D7D20FD7CB}"/>
    <cellStyle name="SAPBEXHLevel2_Sheet1" xfId="429" xr:uid="{27978CE8-5C94-476C-834E-0F8B3EE007C5}"/>
    <cellStyle name="SAPBEXHLevel2X" xfId="430" xr:uid="{94657725-6EF4-4A66-AEE0-8884CED6D683}"/>
    <cellStyle name="SAPBEXHLevel2X 2" xfId="431" xr:uid="{23B01683-B87A-4DF6-BF0C-20CCFF69817D}"/>
    <cellStyle name="SAPBEXHLevel2X 3" xfId="432" xr:uid="{55F6C9D8-AB66-4EC8-B562-86D20039FFC5}"/>
    <cellStyle name="SAPBEXHLevel2X_Sheet1" xfId="433" xr:uid="{1288588D-BDFB-4D3D-AB25-0DEC5D313337}"/>
    <cellStyle name="SAPBEXHLevel3" xfId="434" xr:uid="{CCEDB040-49FD-400C-9F73-B020C977AFE0}"/>
    <cellStyle name="SAPBEXHLevel3 2" xfId="435" xr:uid="{84A3CEBB-6CE0-4362-80EA-7CCCBE3A988D}"/>
    <cellStyle name="SAPBEXHLevel3 2 2" xfId="436" xr:uid="{116F3630-1D88-4E54-8F98-DA2DF78370F8}"/>
    <cellStyle name="SAPBEXHLevel3 3" xfId="437" xr:uid="{919CC357-A5F7-43C0-B987-0C2A01AFC637}"/>
    <cellStyle name="SAPBEXHLevel3 4" xfId="438" xr:uid="{FB3B3046-F7AA-44F8-BFC4-56F70E44B296}"/>
    <cellStyle name="SAPBEXHLevel3 5" xfId="439" xr:uid="{575CEEC6-797B-4817-94BF-8B62964541CE}"/>
    <cellStyle name="SAPBEXHLevel3_Sheet1" xfId="440" xr:uid="{80EB1DB3-B32B-4D00-BC01-E2C9B019FBAE}"/>
    <cellStyle name="SAPBEXHLevel3X" xfId="441" xr:uid="{84DA2712-026A-483F-911D-89380719AB41}"/>
    <cellStyle name="SAPBEXHLevel3X 2" xfId="442" xr:uid="{92869B61-F1FA-4FFA-9E5F-63195F09DEF7}"/>
    <cellStyle name="SAPBEXinputData" xfId="443" xr:uid="{FFEEA975-77AC-453A-9AB1-E392E89926D9}"/>
    <cellStyle name="SAPBEXItemHeader" xfId="444" xr:uid="{635F4D87-433C-4BCA-88CF-FB08399D73A9}"/>
    <cellStyle name="SAPBEXresData" xfId="445" xr:uid="{07A40EAD-05A1-4EF4-BAE5-D139FBBA2AAB}"/>
    <cellStyle name="SAPBEXresData 2" xfId="446" xr:uid="{1EC4B90E-8617-47C4-965A-CD20FE40570E}"/>
    <cellStyle name="SAPBEXresData_Sheet1" xfId="447" xr:uid="{251DCB1B-25B5-4472-8915-09B1F5C8CBB6}"/>
    <cellStyle name="SAPBEXresDataEmph" xfId="448" xr:uid="{DA64FE45-54FF-47F7-9B34-5E27C30448C5}"/>
    <cellStyle name="SAPBEXresDataEmph 2" xfId="449" xr:uid="{F7164AB5-F3A6-4818-8AA0-5E2085DA1D48}"/>
    <cellStyle name="SAPBEXresDataEmph_Sheet1" xfId="450" xr:uid="{A6475D57-7907-4BC7-BCB8-8D68B4074BED}"/>
    <cellStyle name="SAPBEXresItem" xfId="451" xr:uid="{06E73B55-92B4-438E-A06E-BBC6A05AEE94}"/>
    <cellStyle name="SAPBEXresItemX" xfId="452" xr:uid="{4F143EC8-FAC0-45D2-B4A3-6ECE66A41884}"/>
    <cellStyle name="SAPBEXstdData" xfId="453" xr:uid="{14BFF2D4-FE41-44E1-9219-6695E1B172B4}"/>
    <cellStyle name="SAPBEXstdData 2" xfId="454" xr:uid="{5ECB28CA-2903-42AF-A727-F1160A1F16E6}"/>
    <cellStyle name="SAPBEXstdData 3" xfId="455" xr:uid="{D82C2544-80A4-4A08-9F08-5028C3A701B6}"/>
    <cellStyle name="SAPBEXstdData 4" xfId="456" xr:uid="{CF97E8AC-187A-43F6-B98A-037AB639AB0F}"/>
    <cellStyle name="SAPBEXstdData_Sheet1" xfId="457" xr:uid="{D9AC01D7-99D5-4975-ACB2-F2084256D05E}"/>
    <cellStyle name="SAPBEXstdDataEmph" xfId="458" xr:uid="{979CA72E-7004-4A6F-92D3-134CB1D03990}"/>
    <cellStyle name="SAPBEXstdItem" xfId="459" xr:uid="{AEFC7938-B697-4A4B-81B8-566E4C838681}"/>
    <cellStyle name="SAPBEXstdItem 2" xfId="460" xr:uid="{1C60A1EB-C081-411A-A8F9-03ADB41AB32E}"/>
    <cellStyle name="SAPBEXstdItem_Sheet1" xfId="461" xr:uid="{212E8104-FD7A-4FD5-8A75-744B62055AAE}"/>
    <cellStyle name="SAPBEXstdItemX" xfId="462" xr:uid="{4C152550-A774-45FB-A0E9-724B16091C0E}"/>
    <cellStyle name="SAPBEXstdItemX 2" xfId="463" xr:uid="{3C083CE1-B1EF-40E0-8D80-BF8378DB16A6}"/>
    <cellStyle name="SAPBEXtitle" xfId="464" xr:uid="{84884483-A98C-4735-B3FB-F3E2882D23ED}"/>
    <cellStyle name="SAPBEXunassignedItem" xfId="465" xr:uid="{6A754C0E-4E62-40B5-A536-49604A2CA400}"/>
    <cellStyle name="SAPBEXundefined" xfId="466" xr:uid="{82AF53F1-F1BF-44B9-9EE7-4BD84AFACE90}"/>
    <cellStyle name="SAPLocked" xfId="467" xr:uid="{A49D4F2F-10CF-4EA2-8A64-58E6E823EF44}"/>
    <cellStyle name="SAPLocked 2" xfId="468" xr:uid="{651A4920-60B5-4F76-8F6E-7A567541BF67}"/>
    <cellStyle name="Schlecht 2" xfId="469" xr:uid="{C5F12FA7-6AEB-4D85-AF6B-559DE07F20E6}"/>
    <cellStyle name="SEM-BPS-data" xfId="470" xr:uid="{68BFB066-1446-4A82-A299-C18A262FE0B3}"/>
    <cellStyle name="SEM-BPS-head" xfId="471" xr:uid="{9075A98E-6044-4385-93AC-AA9CBE2E3870}"/>
    <cellStyle name="SEM-BPS-headdata" xfId="472" xr:uid="{8F160970-C4CA-45F4-B175-7E7B59D353FC}"/>
    <cellStyle name="SEM-BPS-headkey" xfId="473" xr:uid="{A4B427F2-BB33-4E37-A44B-2E964DE30581}"/>
    <cellStyle name="SEM-BPS-input-on" xfId="474" xr:uid="{D8F46EED-4723-4BB3-B0A8-EE347E67093E}"/>
    <cellStyle name="SEM-BPS-key" xfId="475" xr:uid="{8DE6D53D-99AE-4EF6-BA9C-40A006076050}"/>
    <cellStyle name="SEM-BPS-sub1" xfId="476" xr:uid="{0B1E08F3-AAC6-438D-BCD2-B9D0B06EECBE}"/>
    <cellStyle name="SEM-BPS-sub2" xfId="477" xr:uid="{3350EDBC-9D67-407B-B55D-0E5959614845}"/>
    <cellStyle name="SEM-BPS-total" xfId="478" xr:uid="{57F022C7-02FE-47DD-B3BD-103EC25486AD}"/>
    <cellStyle name="Sep. milhar [0]" xfId="479" xr:uid="{6B0C65B5-B461-449E-9168-A0BEF944D40C}"/>
    <cellStyle name="Separador de milhares [0]_Capa" xfId="480" xr:uid="{4CD94DB2-1F2E-44F9-BCD6-6EC55F4FED7E}"/>
    <cellStyle name="Separador de milhares_Capa" xfId="481" xr:uid="{86BBF95C-1B4D-49E2-9FBA-8EA2CED88A88}"/>
    <cellStyle name="Sheet Title" xfId="482" xr:uid="{0EAB9297-1E10-4146-95A8-1AE9E93D439B}"/>
    <cellStyle name="Standaard_150  NSA  INV" xfId="483" xr:uid="{5883F087-B397-4137-B041-CD78A0C992AC}"/>
    <cellStyle name="Standard" xfId="0" builtinId="0"/>
    <cellStyle name="Standard 2" xfId="484" xr:uid="{E411B0DA-174D-4EBA-9426-089C67A1C57E}"/>
    <cellStyle name="Standard 2 2" xfId="485" xr:uid="{022CB282-8398-49C1-AC63-AD7A0B0D72AF}"/>
    <cellStyle name="Standard 2 3" xfId="486" xr:uid="{FB1A629C-73FF-44C9-9D35-0BC73101C55D}"/>
    <cellStyle name="Standard 3" xfId="487" xr:uid="{FB910904-A36A-4418-A115-DEB151BDC900}"/>
    <cellStyle name="Standard 4" xfId="488" xr:uid="{16D56232-8EEC-4D8E-8AC4-15AB17C60F3F}"/>
    <cellStyle name="Standard 5" xfId="489" xr:uid="{53A7A58E-AFF2-411F-8E5A-3B77CE34E2CE}"/>
    <cellStyle name="Standard 6" xfId="490" xr:uid="{2CF068C0-4E8F-46B6-990F-BE0FB913A460}"/>
    <cellStyle name="Standard 7" xfId="491" xr:uid="{861B6EF9-1289-4DF5-B6B9-E95B3C5D7F1F}"/>
    <cellStyle name="Standard 8" xfId="6" xr:uid="{9FD647CE-7E5E-4FDB-A642-A62882687BAA}"/>
    <cellStyle name="Sterling" xfId="492" xr:uid="{4805AFB2-21EF-40F6-A742-CC6531E96094}"/>
    <cellStyle name="Sterling 2" xfId="493" xr:uid="{58AD764A-B2A2-485F-AEB6-4D42AEB38237}"/>
    <cellStyle name="Stil 1" xfId="494" xr:uid="{501DE80D-C070-4AF3-B6E8-3FDE845FD3C1}"/>
    <cellStyle name="Subtitle" xfId="495" xr:uid="{E68E2D57-3EC9-4340-980C-A1D072F32876}"/>
    <cellStyle name="Subtitle8" xfId="496" xr:uid="{26A62703-2B2F-4880-BF47-4E5BA1DF3E6B}"/>
    <cellStyle name="Subtotal" xfId="497" xr:uid="{1ED3532B-10AF-4933-B96F-DE42C386B5BC}"/>
    <cellStyle name="Title" xfId="498" xr:uid="{B124AB4B-3E42-42FC-AC57-5F1803CF3277}"/>
    <cellStyle name="Titulo" xfId="499" xr:uid="{B8E326D6-AB76-4B4B-804D-4BB567ED3F56}"/>
    <cellStyle name="Total" xfId="500" xr:uid="{B363C8C9-54C3-408D-905A-44DFB784F883}"/>
    <cellStyle name="Überschrift 1 2" xfId="502" xr:uid="{F5D9E5E2-CE2E-4866-931F-48574D485531}"/>
    <cellStyle name="Überschrift 2 2" xfId="503" xr:uid="{6E82555F-DF45-49E4-9687-D89A3E3B2CD0}"/>
    <cellStyle name="Überschrift 3 2" xfId="504" xr:uid="{D163E2D2-898C-485E-B4EE-68FBF9F90BE6}"/>
    <cellStyle name="Überschrift 4 2" xfId="505" xr:uid="{BCC0941B-69BF-4AA2-86B7-BD48B7F22F63}"/>
    <cellStyle name="Überschrift 5" xfId="501" xr:uid="{B76ABFE6-F847-46F5-A41E-633A48EB89AB}"/>
    <cellStyle name="Undefiniert" xfId="506" xr:uid="{759B3370-8ADB-4DC1-87BF-3F41193271D2}"/>
    <cellStyle name="Valuta [0]_Budg FCP-A 99-00-2004" xfId="507" xr:uid="{EF1D57EB-00E4-470E-A218-93AA36BC5C4D}"/>
    <cellStyle name="Valuta_Budg FCP-A 99-00-2004" xfId="508" xr:uid="{1B11BEE1-2E25-49FC-BE62-74F433B44C0D}"/>
    <cellStyle name="Verknüpfte Zelle 2" xfId="509" xr:uid="{305E3679-48AD-4F52-82A6-77812FD78A2B}"/>
    <cellStyle name="Währung [0] 2" xfId="511" xr:uid="{BA90A503-3F57-4EF3-9081-F020DD3DEE41}"/>
    <cellStyle name="Währung 2" xfId="510" xr:uid="{848759B6-6725-4A97-AFC1-94B32382D91B}"/>
    <cellStyle name="Warnender Text 2" xfId="512" xr:uid="{F548EAFA-6045-4591-A55E-7CC3D5D22043}"/>
    <cellStyle name="Warning Text" xfId="513" xr:uid="{F6CB6526-A04A-4AA8-9E46-CBEAA96C764D}"/>
    <cellStyle name="Zelle überprüfen 2" xfId="514" xr:uid="{38FDA95C-3517-46F2-851F-ABC54718D237}"/>
  </cellStyles>
  <dxfs count="0"/>
  <tableStyles count="0" defaultTableStyle="TableStyleMedium2" defaultPivotStyle="PivotStyleLight16"/>
  <colors>
    <mruColors>
      <color rgb="FF9C1D86"/>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144780</xdr:colOff>
      <xdr:row>0</xdr:row>
      <xdr:rowOff>266700</xdr:rowOff>
    </xdr:from>
    <xdr:to>
      <xdr:col>1</xdr:col>
      <xdr:colOff>2153952</xdr:colOff>
      <xdr:row>0</xdr:row>
      <xdr:rowOff>781050</xdr:rowOff>
    </xdr:to>
    <xdr:pic>
      <xdr:nvPicPr>
        <xdr:cNvPr id="4" name="Grafik 3">
          <a:extLst>
            <a:ext uri="{FF2B5EF4-FFF2-40B4-BE49-F238E27FC236}">
              <a16:creationId xmlns:a16="http://schemas.microsoft.com/office/drawing/2014/main" id="{A6358843-130D-4AF3-9AF1-8F918A33D371}"/>
            </a:ext>
          </a:extLst>
        </xdr:cNvPr>
        <xdr:cNvPicPr>
          <a:picLocks noChangeAspect="1"/>
        </xdr:cNvPicPr>
      </xdr:nvPicPr>
      <xdr:blipFill>
        <a:blip xmlns:r="http://schemas.openxmlformats.org/officeDocument/2006/relationships" r:embed="rId1"/>
        <a:stretch>
          <a:fillRect/>
        </a:stretch>
      </xdr:blipFill>
      <xdr:spPr>
        <a:xfrm>
          <a:off x="327660" y="266700"/>
          <a:ext cx="2012982" cy="51816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customProperty" Target="../customProperty9.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customProperty" Target="../customProperty10.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customProperty" Target="../customProperty11.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customProperty" Target="../customProperty12.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customProperty" Target="../customProperty3.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customProperty" Target="../customProperty4.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customProperty" Target="../customProperty5.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customProperty" Target="../customProperty6.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customProperty" Target="../customProperty7.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customProperty" Target="../customProperty8.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24"/>
  <sheetViews>
    <sheetView showGridLines="0" tabSelected="1" view="pageBreakPreview" zoomScaleNormal="100" zoomScaleSheetLayoutView="100" zoomScalePageLayoutView="70" workbookViewId="0"/>
  </sheetViews>
  <sheetFormatPr baseColWidth="10" defaultColWidth="9.44140625" defaultRowHeight="14.4"/>
  <cols>
    <col min="1" max="1" width="2.5546875" customWidth="1"/>
    <col min="2" max="2" width="64.5546875" customWidth="1"/>
    <col min="3" max="3" width="7.44140625" customWidth="1"/>
    <col min="4" max="4" width="13" customWidth="1"/>
    <col min="5" max="5" width="3" customWidth="1"/>
    <col min="6" max="6" width="13" customWidth="1"/>
    <col min="7" max="7" width="3" customWidth="1"/>
    <col min="8" max="8" width="13" customWidth="1"/>
    <col min="9" max="9" width="3" customWidth="1"/>
    <col min="10" max="10" width="13" customWidth="1"/>
    <col min="11" max="11" width="3" customWidth="1"/>
    <col min="12" max="12" width="13" customWidth="1"/>
    <col min="13" max="13" width="3" customWidth="1"/>
    <col min="14" max="14" width="13" customWidth="1"/>
    <col min="15" max="15" width="3" customWidth="1"/>
    <col min="16" max="16" width="18.44140625" customWidth="1"/>
    <col min="17" max="17" width="3" customWidth="1"/>
    <col min="18" max="18" width="13" customWidth="1"/>
  </cols>
  <sheetData>
    <row r="1" spans="2:17" ht="67.5" customHeight="1">
      <c r="B1" s="1"/>
      <c r="C1" s="1"/>
      <c r="M1" s="1"/>
      <c r="N1" s="1"/>
      <c r="O1" s="1"/>
      <c r="P1" s="1"/>
      <c r="Q1" s="1"/>
    </row>
    <row r="2" spans="2:17" ht="11.25" customHeight="1">
      <c r="B2" s="1"/>
      <c r="C2" s="1"/>
      <c r="D2" s="53"/>
      <c r="E2" s="52"/>
      <c r="F2" s="52"/>
      <c r="G2" s="52"/>
      <c r="H2" s="52"/>
      <c r="I2" s="52"/>
      <c r="J2" s="52"/>
      <c r="K2" s="52"/>
      <c r="L2" s="1"/>
      <c r="M2" s="1"/>
      <c r="N2" s="1"/>
      <c r="O2" s="1"/>
      <c r="P2" s="1"/>
      <c r="Q2" s="1"/>
    </row>
    <row r="3" spans="2:17" ht="17.399999999999999">
      <c r="B3" s="23"/>
      <c r="C3" s="24"/>
      <c r="D3" s="24"/>
      <c r="E3" s="24"/>
      <c r="F3" s="24"/>
      <c r="G3" s="24"/>
      <c r="H3" s="24"/>
      <c r="I3" s="24"/>
      <c r="J3" s="24"/>
      <c r="K3" s="24"/>
      <c r="L3" s="24"/>
      <c r="M3" s="24"/>
      <c r="N3" s="24"/>
      <c r="O3" s="24"/>
      <c r="P3" s="24"/>
      <c r="Q3" s="24"/>
    </row>
    <row r="4" spans="2:17" ht="6" customHeight="1"/>
    <row r="7" spans="2:17" ht="6" customHeight="1"/>
    <row r="11" spans="2:17" ht="35.4">
      <c r="B11" s="54" t="s">
        <v>0</v>
      </c>
      <c r="C11" s="60"/>
      <c r="D11" s="60"/>
    </row>
    <row r="14" spans="2:17" ht="15.6">
      <c r="B14" s="58" t="s">
        <v>1</v>
      </c>
      <c r="C14" s="58" t="s">
        <v>2</v>
      </c>
      <c r="D14" s="59"/>
    </row>
    <row r="15" spans="2:17" ht="15.6">
      <c r="B15" s="58" t="s">
        <v>3</v>
      </c>
      <c r="C15" s="58" t="s">
        <v>4</v>
      </c>
      <c r="D15" s="59"/>
    </row>
    <row r="16" spans="2:17" ht="15.6">
      <c r="B16" s="58" t="s">
        <v>5</v>
      </c>
      <c r="C16" s="58" t="s">
        <v>342</v>
      </c>
      <c r="D16" s="59"/>
    </row>
    <row r="17" spans="2:4" ht="15.6">
      <c r="B17" s="58" t="s">
        <v>6</v>
      </c>
      <c r="C17" s="58" t="s">
        <v>343</v>
      </c>
      <c r="D17" s="59"/>
    </row>
    <row r="18" spans="2:4" ht="15.6">
      <c r="B18" s="58" t="s">
        <v>7</v>
      </c>
      <c r="C18" s="58" t="s">
        <v>344</v>
      </c>
      <c r="D18" s="59"/>
    </row>
    <row r="19" spans="2:4" ht="15.6">
      <c r="B19" s="58" t="s">
        <v>9</v>
      </c>
      <c r="C19" s="58" t="s">
        <v>8</v>
      </c>
      <c r="D19" s="59"/>
    </row>
    <row r="20" spans="2:4" ht="15.6">
      <c r="B20" s="58" t="s">
        <v>11</v>
      </c>
      <c r="C20" s="58" t="s">
        <v>10</v>
      </c>
    </row>
    <row r="21" spans="2:4" ht="15.6">
      <c r="B21" s="58" t="s">
        <v>13</v>
      </c>
      <c r="C21" s="58" t="s">
        <v>12</v>
      </c>
    </row>
    <row r="24" spans="2:4" ht="15.6">
      <c r="B24" s="58" t="s">
        <v>14</v>
      </c>
    </row>
  </sheetData>
  <pageMargins left="0.70866141732283472" right="0.70866141732283472" top="0.74803149606299213" bottom="0.74803149606299213" header="0.31496062992125984" footer="0.31496062992125984"/>
  <pageSetup paperSize="9" scale="69" orientation="landscape" r:id="rId1"/>
  <headerFooter scaleWithDoc="0">
    <oddFooter>Page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AD54"/>
  <sheetViews>
    <sheetView showGridLines="0" view="pageBreakPreview" zoomScaleNormal="70" zoomScaleSheetLayoutView="100" workbookViewId="0">
      <pane xSplit="5" topLeftCell="N1" activePane="topRight" state="frozen"/>
      <selection pane="topRight"/>
    </sheetView>
  </sheetViews>
  <sheetFormatPr baseColWidth="10" defaultColWidth="9.44140625" defaultRowHeight="13.8" outlineLevelCol="1"/>
  <cols>
    <col min="1" max="1" width="2.5546875" style="1" customWidth="1"/>
    <col min="2" max="2" width="60.44140625" style="1" customWidth="1"/>
    <col min="3" max="13" width="13" style="1" hidden="1" customWidth="1" outlineLevel="1"/>
    <col min="14" max="14" width="13" style="1" customWidth="1" collapsed="1"/>
    <col min="15" max="17" width="13" style="1" hidden="1" customWidth="1" outlineLevel="1"/>
    <col min="18" max="18" width="13" style="1" customWidth="1" collapsed="1"/>
    <col min="19" max="21" width="13" style="1" hidden="1" customWidth="1" outlineLevel="1"/>
    <col min="22" max="22" width="13" style="1" customWidth="1" collapsed="1"/>
    <col min="23" max="30" width="13" style="1" customWidth="1"/>
    <col min="31" max="16384" width="9.44140625" style="1"/>
  </cols>
  <sheetData>
    <row r="2" spans="2:30" ht="17.399999999999999">
      <c r="B2" s="23" t="s">
        <v>7</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row>
    <row r="3" spans="2:30" ht="6.75" customHeight="1">
      <c r="V3"/>
      <c r="W3"/>
      <c r="X3"/>
      <c r="Y3"/>
      <c r="Z3"/>
      <c r="AA3"/>
      <c r="AB3"/>
      <c r="AC3"/>
      <c r="AD3"/>
    </row>
    <row r="4" spans="2:30" ht="14.4">
      <c r="E4" s="113"/>
      <c r="F4" s="113"/>
      <c r="G4" s="113"/>
      <c r="H4" s="113"/>
      <c r="I4" s="113"/>
      <c r="J4" s="113"/>
      <c r="K4" s="113"/>
      <c r="L4" s="113"/>
      <c r="M4" s="113"/>
      <c r="N4" s="113"/>
      <c r="O4" s="113"/>
      <c r="P4" s="113"/>
      <c r="Q4" s="113"/>
      <c r="R4" s="113"/>
      <c r="S4" s="113"/>
      <c r="T4" s="113"/>
      <c r="U4" s="113"/>
      <c r="V4"/>
      <c r="W4"/>
      <c r="X4"/>
      <c r="Y4"/>
      <c r="Z4"/>
      <c r="AA4"/>
      <c r="AB4"/>
      <c r="AC4"/>
      <c r="AD4"/>
    </row>
    <row r="5" spans="2:30">
      <c r="B5" s="11" t="s">
        <v>200</v>
      </c>
      <c r="C5" s="3"/>
      <c r="D5" s="3"/>
      <c r="E5" s="117"/>
      <c r="F5" s="117"/>
      <c r="G5" s="117"/>
      <c r="H5" s="117"/>
      <c r="I5" s="117"/>
      <c r="J5" s="117"/>
      <c r="K5" s="117"/>
      <c r="L5" s="117"/>
      <c r="M5" s="117"/>
      <c r="N5" s="117"/>
      <c r="O5" s="117"/>
      <c r="P5" s="117"/>
      <c r="Q5" s="117"/>
      <c r="R5" s="117"/>
      <c r="S5" s="117"/>
      <c r="T5" s="117"/>
      <c r="U5" s="117"/>
      <c r="V5" s="32"/>
      <c r="W5" s="32"/>
      <c r="X5" s="32"/>
      <c r="Y5" s="32"/>
      <c r="Z5" s="32"/>
      <c r="AA5" s="32"/>
      <c r="AB5" s="32"/>
      <c r="AC5" s="32"/>
      <c r="AD5" s="32"/>
    </row>
    <row r="6" spans="2:30" ht="6" customHeight="1">
      <c r="E6" s="51"/>
      <c r="F6" s="51"/>
      <c r="G6" s="51"/>
      <c r="H6" s="51"/>
      <c r="I6" s="51"/>
      <c r="J6" s="51"/>
      <c r="K6" s="51"/>
      <c r="L6" s="51"/>
      <c r="M6" s="51"/>
      <c r="N6" s="51"/>
      <c r="O6" s="51"/>
      <c r="P6" s="51"/>
      <c r="Q6" s="51"/>
      <c r="R6" s="51"/>
      <c r="S6" s="51"/>
      <c r="T6" s="51"/>
      <c r="U6" s="51"/>
    </row>
    <row r="7" spans="2:30" ht="27.6">
      <c r="B7" s="5" t="s">
        <v>16</v>
      </c>
      <c r="C7" s="165" t="s">
        <v>17</v>
      </c>
      <c r="D7" s="166" t="s">
        <v>18</v>
      </c>
      <c r="E7" s="167" t="s">
        <v>140</v>
      </c>
      <c r="F7" s="167" t="s">
        <v>20</v>
      </c>
      <c r="G7" s="114" t="s">
        <v>146</v>
      </c>
      <c r="H7" s="114" t="s">
        <v>147</v>
      </c>
      <c r="I7" s="114" t="s">
        <v>148</v>
      </c>
      <c r="J7" s="32" t="s">
        <v>21</v>
      </c>
      <c r="K7" s="31" t="s">
        <v>22</v>
      </c>
      <c r="L7" s="31" t="s">
        <v>23</v>
      </c>
      <c r="M7" s="31" t="s">
        <v>24</v>
      </c>
      <c r="N7" s="32" t="s">
        <v>26</v>
      </c>
      <c r="O7" s="31" t="s">
        <v>27</v>
      </c>
      <c r="P7" s="31" t="s">
        <v>28</v>
      </c>
      <c r="Q7" s="31" t="s">
        <v>29</v>
      </c>
      <c r="R7" s="32" t="s">
        <v>31</v>
      </c>
      <c r="S7" s="32" t="s">
        <v>201</v>
      </c>
      <c r="T7" s="32" t="s">
        <v>33</v>
      </c>
      <c r="U7" s="32" t="s">
        <v>34</v>
      </c>
      <c r="V7" s="32" t="s">
        <v>36</v>
      </c>
      <c r="W7" s="32" t="s">
        <v>37</v>
      </c>
      <c r="X7" s="32" t="s">
        <v>38</v>
      </c>
      <c r="Y7" s="32" t="s">
        <v>39</v>
      </c>
      <c r="Z7" s="32" t="s">
        <v>41</v>
      </c>
      <c r="AA7" s="32" t="s">
        <v>164</v>
      </c>
      <c r="AB7" s="32" t="s">
        <v>43</v>
      </c>
      <c r="AC7" s="32" t="s">
        <v>44</v>
      </c>
      <c r="AD7" s="32" t="s">
        <v>46</v>
      </c>
    </row>
    <row r="8" spans="2:30" ht="6.75" customHeight="1">
      <c r="B8" s="5"/>
      <c r="C8" s="2"/>
      <c r="D8" s="2"/>
      <c r="E8" s="116"/>
      <c r="F8" s="116"/>
      <c r="G8" s="116"/>
      <c r="H8" s="116"/>
      <c r="I8" s="116"/>
      <c r="J8" s="116"/>
      <c r="K8" s="116"/>
      <c r="L8" s="116"/>
      <c r="M8" s="116"/>
      <c r="N8" s="116"/>
      <c r="O8" s="116"/>
      <c r="P8" s="116"/>
      <c r="Q8" s="116"/>
      <c r="R8" s="116"/>
      <c r="S8" s="116"/>
      <c r="T8" s="116"/>
      <c r="U8" s="116"/>
    </row>
    <row r="9" spans="2:30">
      <c r="B9" s="26" t="s">
        <v>202</v>
      </c>
      <c r="C9" s="57">
        <v>3168</v>
      </c>
      <c r="D9" s="57">
        <v>3312</v>
      </c>
      <c r="E9" s="57">
        <v>6105</v>
      </c>
      <c r="F9" s="57">
        <v>6134</v>
      </c>
      <c r="G9" s="57">
        <v>5909</v>
      </c>
      <c r="H9" s="57">
        <v>5828</v>
      </c>
      <c r="I9" s="57">
        <v>5955</v>
      </c>
      <c r="J9" s="30">
        <v>5858</v>
      </c>
      <c r="K9" s="57">
        <v>6241</v>
      </c>
      <c r="L9" s="57">
        <v>6068</v>
      </c>
      <c r="M9" s="57">
        <v>5904</v>
      </c>
      <c r="N9" s="30">
        <v>5877</v>
      </c>
      <c r="O9" s="30">
        <v>5990</v>
      </c>
      <c r="P9" s="30">
        <v>5891</v>
      </c>
      <c r="Q9" s="30">
        <v>5982</v>
      </c>
      <c r="R9" s="30">
        <v>6045</v>
      </c>
      <c r="S9" s="30">
        <v>6063</v>
      </c>
      <c r="T9" s="30">
        <v>6204</v>
      </c>
      <c r="U9" s="30">
        <v>6332</v>
      </c>
      <c r="V9" s="27">
        <v>5710</v>
      </c>
      <c r="W9" s="30">
        <v>5613</v>
      </c>
      <c r="X9" s="27">
        <v>5585</v>
      </c>
      <c r="Y9" s="27">
        <v>5609</v>
      </c>
      <c r="Z9" s="27">
        <v>5525</v>
      </c>
      <c r="AA9" s="27">
        <v>5556</v>
      </c>
      <c r="AB9" s="27">
        <v>5552</v>
      </c>
      <c r="AC9" s="27">
        <v>5417</v>
      </c>
      <c r="AD9" s="27">
        <v>5571</v>
      </c>
    </row>
    <row r="10" spans="2:30">
      <c r="B10" s="26" t="s">
        <v>203</v>
      </c>
      <c r="C10" s="57">
        <v>5808</v>
      </c>
      <c r="D10" s="57">
        <v>6041</v>
      </c>
      <c r="E10" s="57">
        <v>6495</v>
      </c>
      <c r="F10" s="57">
        <v>6785</v>
      </c>
      <c r="G10" s="57">
        <v>6309</v>
      </c>
      <c r="H10" s="57">
        <v>6287</v>
      </c>
      <c r="I10" s="57">
        <v>6349</v>
      </c>
      <c r="J10" s="30">
        <v>6435</v>
      </c>
      <c r="K10" s="57">
        <v>6589</v>
      </c>
      <c r="L10" s="57">
        <v>6568</v>
      </c>
      <c r="M10" s="57">
        <v>6492</v>
      </c>
      <c r="N10" s="30">
        <v>6588</v>
      </c>
      <c r="O10" s="30">
        <v>6630</v>
      </c>
      <c r="P10" s="30">
        <v>6648</v>
      </c>
      <c r="Q10" s="30">
        <v>6707</v>
      </c>
      <c r="R10" s="30">
        <v>6963</v>
      </c>
      <c r="S10" s="30">
        <v>6974</v>
      </c>
      <c r="T10" s="30">
        <v>7071</v>
      </c>
      <c r="U10" s="30">
        <v>7239</v>
      </c>
      <c r="V10" s="27">
        <v>6962</v>
      </c>
      <c r="W10" s="30">
        <v>6893</v>
      </c>
      <c r="X10" s="27">
        <v>6269</v>
      </c>
      <c r="Y10" s="27">
        <v>6276</v>
      </c>
      <c r="Z10" s="27">
        <v>6294</v>
      </c>
      <c r="AA10" s="27">
        <v>6320</v>
      </c>
      <c r="AB10" s="27">
        <v>6307</v>
      </c>
      <c r="AC10" s="27">
        <v>6270</v>
      </c>
      <c r="AD10" s="27">
        <v>6450</v>
      </c>
    </row>
    <row r="11" spans="2:30">
      <c r="B11" s="26" t="s">
        <v>204</v>
      </c>
      <c r="C11" s="57"/>
      <c r="D11" s="57"/>
      <c r="E11" s="57"/>
      <c r="F11" s="57"/>
      <c r="G11" s="57">
        <v>608</v>
      </c>
      <c r="H11" s="57">
        <v>601</v>
      </c>
      <c r="I11" s="57">
        <v>595</v>
      </c>
      <c r="J11" s="30">
        <v>640</v>
      </c>
      <c r="K11" s="57">
        <v>691</v>
      </c>
      <c r="L11" s="57">
        <v>667</v>
      </c>
      <c r="M11" s="57">
        <v>643</v>
      </c>
      <c r="N11" s="30">
        <v>668</v>
      </c>
      <c r="O11" s="30">
        <v>661</v>
      </c>
      <c r="P11" s="30">
        <v>640</v>
      </c>
      <c r="Q11" s="30">
        <v>623</v>
      </c>
      <c r="R11" s="30">
        <v>608</v>
      </c>
      <c r="S11" s="30">
        <v>616</v>
      </c>
      <c r="T11" s="30">
        <v>748</v>
      </c>
      <c r="U11" s="30">
        <v>896</v>
      </c>
      <c r="V11" s="27">
        <v>972</v>
      </c>
      <c r="W11" s="30">
        <v>967</v>
      </c>
      <c r="X11" s="27">
        <v>974</v>
      </c>
      <c r="Y11" s="27">
        <v>984</v>
      </c>
      <c r="Z11" s="27">
        <v>965</v>
      </c>
      <c r="AA11" s="27">
        <v>940</v>
      </c>
      <c r="AB11" s="27">
        <v>928</v>
      </c>
      <c r="AC11" s="27">
        <v>903</v>
      </c>
      <c r="AD11" s="27">
        <v>947</v>
      </c>
    </row>
    <row r="12" spans="2:30">
      <c r="B12" s="1" t="s">
        <v>205</v>
      </c>
      <c r="C12" s="19">
        <v>53</v>
      </c>
      <c r="D12" s="19">
        <v>43</v>
      </c>
      <c r="E12" s="55">
        <v>47</v>
      </c>
      <c r="F12" s="55">
        <v>46</v>
      </c>
      <c r="G12" s="55">
        <v>37</v>
      </c>
      <c r="H12" s="55">
        <v>39</v>
      </c>
      <c r="I12" s="55">
        <v>42</v>
      </c>
      <c r="J12" s="50">
        <v>45</v>
      </c>
      <c r="K12" s="55">
        <v>55</v>
      </c>
      <c r="L12" s="55">
        <v>73</v>
      </c>
      <c r="M12" s="55">
        <v>76</v>
      </c>
      <c r="N12" s="50">
        <v>75</v>
      </c>
      <c r="O12" s="50">
        <v>81</v>
      </c>
      <c r="P12" s="50">
        <v>78</v>
      </c>
      <c r="Q12" s="50">
        <v>80</v>
      </c>
      <c r="R12" s="50">
        <v>81</v>
      </c>
      <c r="S12" s="50">
        <v>79</v>
      </c>
      <c r="T12" s="50">
        <v>82</v>
      </c>
      <c r="U12" s="50">
        <v>83</v>
      </c>
      <c r="V12" s="15">
        <v>88</v>
      </c>
      <c r="W12" s="50">
        <v>89</v>
      </c>
      <c r="X12" s="15">
        <v>82</v>
      </c>
      <c r="Y12" s="15">
        <v>82</v>
      </c>
      <c r="Z12" s="15">
        <v>52</v>
      </c>
      <c r="AA12" s="15">
        <v>44</v>
      </c>
      <c r="AB12" s="15">
        <v>40</v>
      </c>
      <c r="AC12" s="15">
        <v>43</v>
      </c>
      <c r="AD12" s="15">
        <v>49</v>
      </c>
    </row>
    <row r="13" spans="2:30">
      <c r="B13" s="26" t="s">
        <v>206</v>
      </c>
      <c r="C13" s="57">
        <v>116</v>
      </c>
      <c r="D13" s="57">
        <v>213</v>
      </c>
      <c r="E13" s="57">
        <v>327</v>
      </c>
      <c r="F13" s="57">
        <v>233</v>
      </c>
      <c r="G13" s="57">
        <v>225</v>
      </c>
      <c r="H13" s="57">
        <v>234</v>
      </c>
      <c r="I13" s="57">
        <v>223</v>
      </c>
      <c r="J13" s="30">
        <v>625</v>
      </c>
      <c r="K13" s="57">
        <v>516</v>
      </c>
      <c r="L13" s="57">
        <v>556</v>
      </c>
      <c r="M13" s="57">
        <v>571</v>
      </c>
      <c r="N13" s="30">
        <v>607</v>
      </c>
      <c r="O13" s="30">
        <v>566</v>
      </c>
      <c r="P13" s="30">
        <v>578</v>
      </c>
      <c r="Q13" s="30">
        <v>559</v>
      </c>
      <c r="R13" s="30">
        <v>581</v>
      </c>
      <c r="S13" s="30">
        <v>568</v>
      </c>
      <c r="T13" s="30">
        <v>451</v>
      </c>
      <c r="U13" s="30">
        <v>403</v>
      </c>
      <c r="V13" s="27">
        <v>441</v>
      </c>
      <c r="W13" s="30">
        <v>319</v>
      </c>
      <c r="X13" s="27">
        <v>385</v>
      </c>
      <c r="Y13" s="27">
        <v>425</v>
      </c>
      <c r="Z13" s="27">
        <v>460</v>
      </c>
      <c r="AA13" s="27">
        <v>445</v>
      </c>
      <c r="AB13" s="27">
        <v>444</v>
      </c>
      <c r="AC13" s="27">
        <v>509</v>
      </c>
      <c r="AD13" s="27">
        <v>467</v>
      </c>
    </row>
    <row r="14" spans="2:30">
      <c r="B14" s="1" t="s">
        <v>207</v>
      </c>
      <c r="C14" s="55">
        <v>1110</v>
      </c>
      <c r="D14" s="55">
        <v>1162</v>
      </c>
      <c r="E14" s="19">
        <v>1226</v>
      </c>
      <c r="F14" s="36">
        <v>1419</v>
      </c>
      <c r="G14" s="36">
        <v>1340</v>
      </c>
      <c r="H14" s="36">
        <v>1568</v>
      </c>
      <c r="I14" s="36">
        <v>1947</v>
      </c>
      <c r="J14" s="27"/>
      <c r="K14" s="36">
        <v>1694</v>
      </c>
      <c r="L14" s="36">
        <v>1719</v>
      </c>
      <c r="M14" s="36">
        <v>1792</v>
      </c>
      <c r="N14" s="27">
        <v>2004</v>
      </c>
      <c r="O14" s="27">
        <v>1793</v>
      </c>
      <c r="P14" s="27">
        <v>1715</v>
      </c>
      <c r="Q14" s="27">
        <v>1641</v>
      </c>
      <c r="R14" s="27">
        <v>1755</v>
      </c>
      <c r="S14" s="27">
        <v>1589</v>
      </c>
      <c r="T14" s="27">
        <v>1134</v>
      </c>
      <c r="U14" s="27">
        <v>1091</v>
      </c>
      <c r="V14" s="27">
        <v>890</v>
      </c>
      <c r="W14" s="27">
        <v>1001</v>
      </c>
      <c r="X14" s="27">
        <v>1100</v>
      </c>
      <c r="Y14" s="27">
        <v>991</v>
      </c>
      <c r="Z14" s="27">
        <v>642</v>
      </c>
      <c r="AA14" s="27">
        <v>672</v>
      </c>
      <c r="AB14" s="27">
        <v>678</v>
      </c>
      <c r="AC14" s="27">
        <v>677</v>
      </c>
      <c r="AD14" s="27">
        <v>664</v>
      </c>
    </row>
    <row r="15" spans="2:30">
      <c r="B15" s="26" t="s">
        <v>208</v>
      </c>
      <c r="C15" s="57">
        <v>11</v>
      </c>
      <c r="D15" s="57">
        <v>8</v>
      </c>
      <c r="E15" s="36">
        <v>14</v>
      </c>
      <c r="F15" s="36">
        <v>16</v>
      </c>
      <c r="G15" s="36">
        <v>15</v>
      </c>
      <c r="H15" s="36">
        <v>12</v>
      </c>
      <c r="I15" s="36">
        <v>10</v>
      </c>
      <c r="J15" s="27"/>
      <c r="K15" s="36">
        <v>12</v>
      </c>
      <c r="L15" s="36">
        <v>12</v>
      </c>
      <c r="M15" s="36">
        <v>13</v>
      </c>
      <c r="N15" s="27">
        <v>13</v>
      </c>
      <c r="O15" s="27">
        <v>14</v>
      </c>
      <c r="P15" s="27">
        <v>14</v>
      </c>
      <c r="Q15" s="27">
        <v>15</v>
      </c>
      <c r="R15" s="27">
        <v>16</v>
      </c>
      <c r="S15" s="27">
        <v>16</v>
      </c>
      <c r="T15" s="27">
        <v>16</v>
      </c>
      <c r="U15" s="27">
        <v>18</v>
      </c>
      <c r="V15" s="27">
        <v>19</v>
      </c>
      <c r="W15" s="27">
        <v>20</v>
      </c>
      <c r="X15" s="27">
        <v>20</v>
      </c>
      <c r="Y15" s="27">
        <v>21</v>
      </c>
      <c r="Z15" s="27">
        <v>20</v>
      </c>
      <c r="AA15" s="27">
        <v>21</v>
      </c>
      <c r="AB15" s="27">
        <v>22</v>
      </c>
      <c r="AC15" s="27">
        <v>21</v>
      </c>
      <c r="AD15" s="27">
        <v>25</v>
      </c>
    </row>
    <row r="16" spans="2:30">
      <c r="B16" s="1" t="s">
        <v>209</v>
      </c>
      <c r="C16" s="55">
        <v>54</v>
      </c>
      <c r="D16" s="55">
        <v>58</v>
      </c>
      <c r="E16" s="19">
        <v>296</v>
      </c>
      <c r="F16" s="19">
        <v>56</v>
      </c>
      <c r="G16" s="19">
        <v>49</v>
      </c>
      <c r="H16" s="19">
        <v>49</v>
      </c>
      <c r="I16" s="19">
        <v>53</v>
      </c>
      <c r="J16" s="15">
        <v>82</v>
      </c>
      <c r="K16" s="19">
        <v>82</v>
      </c>
      <c r="L16" s="19">
        <v>116</v>
      </c>
      <c r="M16" s="19">
        <v>119</v>
      </c>
      <c r="N16" s="15">
        <v>102</v>
      </c>
      <c r="O16" s="15">
        <v>102</v>
      </c>
      <c r="P16" s="15">
        <v>127</v>
      </c>
      <c r="Q16" s="15">
        <v>160</v>
      </c>
      <c r="R16" s="15">
        <v>125</v>
      </c>
      <c r="S16" s="15">
        <v>119</v>
      </c>
      <c r="T16" s="15">
        <v>112</v>
      </c>
      <c r="U16" s="15">
        <v>79</v>
      </c>
      <c r="V16" s="15">
        <v>64</v>
      </c>
      <c r="W16" s="15">
        <v>61</v>
      </c>
      <c r="X16" s="15">
        <v>69</v>
      </c>
      <c r="Y16" s="15">
        <v>74</v>
      </c>
      <c r="Z16" s="15">
        <v>78</v>
      </c>
      <c r="AA16" s="15">
        <v>77</v>
      </c>
      <c r="AB16" s="15">
        <v>58</v>
      </c>
      <c r="AC16" s="15">
        <v>59</v>
      </c>
      <c r="AD16" s="15">
        <v>69</v>
      </c>
    </row>
    <row r="17" spans="2:30">
      <c r="B17" s="7" t="s">
        <v>210</v>
      </c>
      <c r="C17" s="56">
        <v>10320</v>
      </c>
      <c r="D17" s="56">
        <v>10837</v>
      </c>
      <c r="E17" s="38">
        <v>14510</v>
      </c>
      <c r="F17" s="38">
        <v>14689</v>
      </c>
      <c r="G17" s="38">
        <v>14492</v>
      </c>
      <c r="H17" s="38">
        <v>14618</v>
      </c>
      <c r="I17" s="38">
        <v>15174</v>
      </c>
      <c r="J17" s="21">
        <v>15415</v>
      </c>
      <c r="K17" s="38">
        <v>15880</v>
      </c>
      <c r="L17" s="38">
        <v>15779</v>
      </c>
      <c r="M17" s="38">
        <v>15610</v>
      </c>
      <c r="N17" s="21">
        <v>15934</v>
      </c>
      <c r="O17" s="21">
        <v>15837</v>
      </c>
      <c r="P17" s="21">
        <v>15691</v>
      </c>
      <c r="Q17" s="21">
        <v>15767</v>
      </c>
      <c r="R17" s="21">
        <v>16174</v>
      </c>
      <c r="S17" s="21">
        <v>16024</v>
      </c>
      <c r="T17" s="21">
        <v>15818</v>
      </c>
      <c r="U17" s="21">
        <v>16141</v>
      </c>
      <c r="V17" s="21">
        <v>15146</v>
      </c>
      <c r="W17" s="21">
        <v>14963</v>
      </c>
      <c r="X17" s="21">
        <v>14484</v>
      </c>
      <c r="Y17" s="21">
        <v>14462</v>
      </c>
      <c r="Z17" s="21">
        <v>14036</v>
      </c>
      <c r="AA17" s="21">
        <v>14075</v>
      </c>
      <c r="AB17" s="21">
        <v>14029</v>
      </c>
      <c r="AC17" s="21">
        <v>13899</v>
      </c>
      <c r="AD17" s="21">
        <v>14242</v>
      </c>
    </row>
    <row r="18" spans="2:30">
      <c r="B18" s="1" t="s">
        <v>211</v>
      </c>
      <c r="C18" s="55">
        <v>1763</v>
      </c>
      <c r="D18" s="55">
        <v>1679</v>
      </c>
      <c r="E18" s="19">
        <v>2038</v>
      </c>
      <c r="F18" s="19">
        <v>2304</v>
      </c>
      <c r="G18" s="19">
        <v>2096</v>
      </c>
      <c r="H18" s="19">
        <v>2090</v>
      </c>
      <c r="I18" s="19">
        <v>2087</v>
      </c>
      <c r="J18" s="15">
        <v>1884</v>
      </c>
      <c r="K18" s="19">
        <v>1983</v>
      </c>
      <c r="L18" s="19">
        <v>2080</v>
      </c>
      <c r="M18" s="19">
        <v>1965</v>
      </c>
      <c r="N18" s="15">
        <v>1806</v>
      </c>
      <c r="O18" s="15">
        <v>1996</v>
      </c>
      <c r="P18" s="15">
        <v>2151</v>
      </c>
      <c r="Q18" s="15">
        <v>2351</v>
      </c>
      <c r="R18" s="15">
        <v>2548</v>
      </c>
      <c r="S18" s="15">
        <v>2863</v>
      </c>
      <c r="T18" s="15">
        <v>3279</v>
      </c>
      <c r="U18" s="15">
        <v>3450</v>
      </c>
      <c r="V18" s="15">
        <v>2820</v>
      </c>
      <c r="W18" s="15">
        <v>3093</v>
      </c>
      <c r="X18" s="15">
        <v>2919</v>
      </c>
      <c r="Y18" s="15">
        <v>2716</v>
      </c>
      <c r="Z18" s="15">
        <v>2349</v>
      </c>
      <c r="AA18" s="15"/>
      <c r="AB18" s="15">
        <v>2599</v>
      </c>
      <c r="AC18" s="15">
        <v>2658</v>
      </c>
      <c r="AD18" s="15">
        <v>2662</v>
      </c>
    </row>
    <row r="19" spans="2:30">
      <c r="B19" s="26" t="s">
        <v>212</v>
      </c>
      <c r="C19" s="57">
        <v>111</v>
      </c>
      <c r="D19" s="57">
        <v>228</v>
      </c>
      <c r="E19" s="36">
        <v>154</v>
      </c>
      <c r="F19" s="36">
        <v>180</v>
      </c>
      <c r="G19" s="36">
        <v>182</v>
      </c>
      <c r="H19" s="36">
        <v>194</v>
      </c>
      <c r="I19" s="36">
        <v>217</v>
      </c>
      <c r="J19" s="27">
        <v>325</v>
      </c>
      <c r="K19" s="36">
        <v>334</v>
      </c>
      <c r="L19" s="36">
        <v>215</v>
      </c>
      <c r="M19" s="36">
        <v>148</v>
      </c>
      <c r="N19" s="27">
        <v>211</v>
      </c>
      <c r="O19" s="27">
        <v>198</v>
      </c>
      <c r="P19" s="27">
        <v>200</v>
      </c>
      <c r="Q19" s="27">
        <v>135</v>
      </c>
      <c r="R19" s="27">
        <v>199</v>
      </c>
      <c r="S19" s="27">
        <v>157</v>
      </c>
      <c r="T19" s="27">
        <v>156</v>
      </c>
      <c r="U19" s="27">
        <v>151</v>
      </c>
      <c r="V19" s="27">
        <v>98</v>
      </c>
      <c r="W19" s="27">
        <v>98</v>
      </c>
      <c r="X19" s="27">
        <v>102</v>
      </c>
      <c r="Y19" s="27">
        <v>140</v>
      </c>
      <c r="Z19" s="27">
        <v>209</v>
      </c>
      <c r="AA19" s="27">
        <v>189</v>
      </c>
      <c r="AB19" s="27">
        <v>179</v>
      </c>
      <c r="AC19" s="27">
        <v>122</v>
      </c>
      <c r="AD19" s="27">
        <v>166</v>
      </c>
    </row>
    <row r="20" spans="2:30">
      <c r="B20" s="26" t="s">
        <v>213</v>
      </c>
      <c r="C20" s="55">
        <v>1813</v>
      </c>
      <c r="D20" s="55">
        <v>1661</v>
      </c>
      <c r="E20" s="19">
        <v>1755</v>
      </c>
      <c r="F20" s="19">
        <v>1686</v>
      </c>
      <c r="G20" s="19">
        <v>1716</v>
      </c>
      <c r="H20" s="19">
        <v>1644</v>
      </c>
      <c r="I20" s="19">
        <v>1653</v>
      </c>
      <c r="J20" s="15">
        <v>1569</v>
      </c>
      <c r="K20" s="19">
        <v>1678</v>
      </c>
      <c r="L20" s="19">
        <v>1464</v>
      </c>
      <c r="M20" s="19">
        <v>1455</v>
      </c>
      <c r="N20" s="15">
        <v>1455</v>
      </c>
      <c r="O20" s="15">
        <v>1721</v>
      </c>
      <c r="P20" s="15">
        <v>1799</v>
      </c>
      <c r="Q20" s="15">
        <v>1877</v>
      </c>
      <c r="R20" s="15">
        <v>1954</v>
      </c>
      <c r="S20" s="15">
        <v>2345</v>
      </c>
      <c r="T20" s="15">
        <v>2482</v>
      </c>
      <c r="U20" s="15">
        <v>2327</v>
      </c>
      <c r="V20" s="15">
        <v>1898</v>
      </c>
      <c r="W20" s="15">
        <v>2046</v>
      </c>
      <c r="X20" s="15">
        <v>1848</v>
      </c>
      <c r="Y20" s="15">
        <v>1802</v>
      </c>
      <c r="Z20" s="15">
        <v>1607</v>
      </c>
      <c r="AA20" s="15"/>
      <c r="AB20" s="15">
        <v>1813</v>
      </c>
      <c r="AC20" s="15">
        <v>1706</v>
      </c>
      <c r="AD20" s="15">
        <v>1622</v>
      </c>
    </row>
    <row r="21" spans="2:30">
      <c r="B21" s="26" t="s">
        <v>209</v>
      </c>
      <c r="C21" s="57">
        <v>265</v>
      </c>
      <c r="D21" s="57">
        <v>300</v>
      </c>
      <c r="E21" s="36">
        <v>313</v>
      </c>
      <c r="F21" s="36">
        <v>295</v>
      </c>
      <c r="G21" s="36">
        <v>290</v>
      </c>
      <c r="H21" s="36">
        <v>332</v>
      </c>
      <c r="I21" s="36">
        <v>447</v>
      </c>
      <c r="J21" s="27">
        <v>387</v>
      </c>
      <c r="K21" s="36">
        <v>437</v>
      </c>
      <c r="L21" s="36">
        <v>301</v>
      </c>
      <c r="M21" s="36">
        <v>283</v>
      </c>
      <c r="N21" s="27">
        <v>231</v>
      </c>
      <c r="O21" s="27">
        <v>304</v>
      </c>
      <c r="P21" s="27">
        <v>346</v>
      </c>
      <c r="Q21" s="27">
        <v>353</v>
      </c>
      <c r="R21" s="27">
        <v>382</v>
      </c>
      <c r="S21" s="27">
        <v>474</v>
      </c>
      <c r="T21" s="27">
        <v>527</v>
      </c>
      <c r="U21" s="27">
        <v>595</v>
      </c>
      <c r="V21" s="27">
        <v>517</v>
      </c>
      <c r="W21" s="27">
        <v>582</v>
      </c>
      <c r="X21" s="27">
        <v>622</v>
      </c>
      <c r="Y21" s="27">
        <v>535</v>
      </c>
      <c r="Z21" s="27">
        <v>373</v>
      </c>
      <c r="AA21" s="27">
        <v>407</v>
      </c>
      <c r="AB21" s="27">
        <v>462</v>
      </c>
      <c r="AC21" s="27">
        <v>433</v>
      </c>
      <c r="AD21" s="27">
        <v>381</v>
      </c>
    </row>
    <row r="22" spans="2:30">
      <c r="B22" s="6" t="s">
        <v>206</v>
      </c>
      <c r="C22" s="55">
        <v>365</v>
      </c>
      <c r="D22" s="55">
        <v>317</v>
      </c>
      <c r="E22" s="19">
        <v>166</v>
      </c>
      <c r="F22" s="19">
        <v>140</v>
      </c>
      <c r="G22" s="19">
        <v>114</v>
      </c>
      <c r="H22" s="19">
        <v>88</v>
      </c>
      <c r="I22" s="19">
        <v>1298</v>
      </c>
      <c r="J22" s="15">
        <v>1278</v>
      </c>
      <c r="K22" s="19">
        <v>1141</v>
      </c>
      <c r="L22" s="19">
        <v>944</v>
      </c>
      <c r="M22" s="19">
        <v>766</v>
      </c>
      <c r="N22" s="15">
        <v>697</v>
      </c>
      <c r="O22" s="15">
        <v>435</v>
      </c>
      <c r="P22" s="15">
        <v>295</v>
      </c>
      <c r="Q22" s="15">
        <v>379</v>
      </c>
      <c r="R22" s="15">
        <v>571</v>
      </c>
      <c r="S22" s="15">
        <v>573</v>
      </c>
      <c r="T22" s="15">
        <v>487</v>
      </c>
      <c r="U22" s="15">
        <v>441</v>
      </c>
      <c r="V22" s="15">
        <v>610</v>
      </c>
      <c r="W22" s="15">
        <v>530</v>
      </c>
      <c r="X22" s="15">
        <v>437</v>
      </c>
      <c r="Y22" s="15">
        <v>291</v>
      </c>
      <c r="Z22" s="15">
        <v>381</v>
      </c>
      <c r="AA22" s="15">
        <v>371</v>
      </c>
      <c r="AB22" s="15">
        <v>342</v>
      </c>
      <c r="AC22" s="15">
        <v>284</v>
      </c>
      <c r="AD22" s="15">
        <v>216</v>
      </c>
    </row>
    <row r="23" spans="2:30">
      <c r="B23" s="26" t="s">
        <v>214</v>
      </c>
      <c r="C23" s="57">
        <v>2368</v>
      </c>
      <c r="D23" s="57">
        <v>4623</v>
      </c>
      <c r="E23" s="36">
        <v>1004</v>
      </c>
      <c r="F23" s="36">
        <v>988</v>
      </c>
      <c r="G23" s="36">
        <v>1079</v>
      </c>
      <c r="H23" s="36">
        <v>529</v>
      </c>
      <c r="I23" s="36">
        <v>1532</v>
      </c>
      <c r="J23" s="27">
        <v>1165</v>
      </c>
      <c r="K23" s="36">
        <v>999</v>
      </c>
      <c r="L23" s="36">
        <v>864</v>
      </c>
      <c r="M23" s="36">
        <v>1043</v>
      </c>
      <c r="N23" s="27">
        <v>563</v>
      </c>
      <c r="O23" s="27">
        <v>936</v>
      </c>
      <c r="P23" s="27">
        <v>520</v>
      </c>
      <c r="Q23" s="27">
        <v>821</v>
      </c>
      <c r="R23" s="27">
        <v>456</v>
      </c>
      <c r="S23" s="27">
        <v>647</v>
      </c>
      <c r="T23" s="27">
        <v>731</v>
      </c>
      <c r="U23" s="27">
        <v>1078</v>
      </c>
      <c r="V23" s="27">
        <v>645</v>
      </c>
      <c r="W23" s="27">
        <v>634</v>
      </c>
      <c r="X23" s="27">
        <v>398</v>
      </c>
      <c r="Y23" s="27">
        <v>588</v>
      </c>
      <c r="Z23" s="27">
        <v>749</v>
      </c>
      <c r="AA23" s="27">
        <v>794</v>
      </c>
      <c r="AB23" s="27">
        <v>521</v>
      </c>
      <c r="AC23" s="27">
        <v>460</v>
      </c>
      <c r="AD23" s="27">
        <v>461</v>
      </c>
    </row>
    <row r="24" spans="2:30" ht="15" customHeight="1">
      <c r="B24" s="5" t="s">
        <v>215</v>
      </c>
      <c r="C24" s="71">
        <v>6685</v>
      </c>
      <c r="D24" s="71">
        <v>8808</v>
      </c>
      <c r="E24" s="81">
        <v>5430</v>
      </c>
      <c r="F24" s="81">
        <v>5593</v>
      </c>
      <c r="G24" s="81">
        <v>5477</v>
      </c>
      <c r="H24" s="81">
        <v>4897</v>
      </c>
      <c r="I24" s="81">
        <v>7234</v>
      </c>
      <c r="J24" s="22">
        <v>6608</v>
      </c>
      <c r="K24" s="204">
        <v>6572</v>
      </c>
      <c r="L24" s="81">
        <v>5868</v>
      </c>
      <c r="M24" s="81">
        <v>5660</v>
      </c>
      <c r="N24" s="22">
        <v>4963</v>
      </c>
      <c r="O24" s="22">
        <v>5590</v>
      </c>
      <c r="P24" s="22">
        <v>5311</v>
      </c>
      <c r="Q24" s="22">
        <v>5916</v>
      </c>
      <c r="R24" s="22">
        <v>6110</v>
      </c>
      <c r="S24" s="22">
        <v>7059</v>
      </c>
      <c r="T24" s="22">
        <v>7662</v>
      </c>
      <c r="U24" s="22">
        <v>8042</v>
      </c>
      <c r="V24" s="22">
        <v>6588</v>
      </c>
      <c r="W24" s="22">
        <v>6983</v>
      </c>
      <c r="X24" s="22">
        <v>6326</v>
      </c>
      <c r="Y24" s="22">
        <v>6072</v>
      </c>
      <c r="Z24" s="39">
        <v>5668</v>
      </c>
      <c r="AA24" s="39">
        <v>6109</v>
      </c>
      <c r="AB24" s="39">
        <v>5916</v>
      </c>
      <c r="AC24" s="39">
        <v>5663</v>
      </c>
      <c r="AD24" s="39">
        <v>5508</v>
      </c>
    </row>
    <row r="25" spans="2:30">
      <c r="B25" s="34" t="s">
        <v>216</v>
      </c>
      <c r="C25" s="66">
        <v>0</v>
      </c>
      <c r="D25" s="66">
        <v>0</v>
      </c>
      <c r="E25" s="100">
        <v>0</v>
      </c>
      <c r="F25" s="100">
        <v>0</v>
      </c>
      <c r="G25" s="100">
        <v>1554</v>
      </c>
      <c r="H25" s="100">
        <v>1588</v>
      </c>
      <c r="I25" s="100">
        <v>0</v>
      </c>
      <c r="J25" s="119">
        <v>0</v>
      </c>
      <c r="K25" s="100">
        <v>0</v>
      </c>
      <c r="L25" s="100">
        <v>0</v>
      </c>
      <c r="M25" s="100">
        <v>0</v>
      </c>
      <c r="N25" s="119">
        <v>0</v>
      </c>
      <c r="O25" s="119">
        <v>0</v>
      </c>
      <c r="P25" s="119">
        <v>0</v>
      </c>
      <c r="Q25" s="119">
        <v>0</v>
      </c>
      <c r="R25" s="119">
        <v>0</v>
      </c>
      <c r="S25" s="119">
        <v>0</v>
      </c>
      <c r="T25" s="119">
        <v>0</v>
      </c>
      <c r="U25" s="119">
        <v>98</v>
      </c>
      <c r="V25" s="119">
        <v>76</v>
      </c>
      <c r="W25" s="119">
        <v>64</v>
      </c>
      <c r="X25" s="119">
        <v>486</v>
      </c>
      <c r="Y25" s="119">
        <v>262</v>
      </c>
      <c r="Z25" s="119">
        <v>236</v>
      </c>
      <c r="AA25" s="119">
        <v>264</v>
      </c>
      <c r="AB25" s="119">
        <v>261</v>
      </c>
      <c r="AC25" s="119">
        <v>0</v>
      </c>
      <c r="AD25" s="119">
        <v>0</v>
      </c>
    </row>
    <row r="26" spans="2:30">
      <c r="B26" s="7" t="s">
        <v>215</v>
      </c>
      <c r="C26" s="56">
        <v>6685</v>
      </c>
      <c r="D26" s="56">
        <v>8808</v>
      </c>
      <c r="E26" s="38">
        <v>5430</v>
      </c>
      <c r="F26" s="38">
        <v>5593</v>
      </c>
      <c r="G26" s="38">
        <v>7031</v>
      </c>
      <c r="H26" s="38">
        <v>6485</v>
      </c>
      <c r="I26" s="38">
        <v>7234</v>
      </c>
      <c r="J26" s="21">
        <v>6608</v>
      </c>
      <c r="K26" s="38">
        <v>6572</v>
      </c>
      <c r="L26" s="38">
        <v>5868</v>
      </c>
      <c r="M26" s="38">
        <v>5660</v>
      </c>
      <c r="N26" s="21">
        <v>4963</v>
      </c>
      <c r="O26" s="21">
        <v>5590</v>
      </c>
      <c r="P26" s="21">
        <v>5311</v>
      </c>
      <c r="Q26" s="22">
        <v>5916</v>
      </c>
      <c r="R26" s="22">
        <v>6110</v>
      </c>
      <c r="S26" s="22">
        <v>7059</v>
      </c>
      <c r="T26" s="22">
        <v>7662</v>
      </c>
      <c r="U26" s="22">
        <v>8140</v>
      </c>
      <c r="V26" s="22">
        <v>6664</v>
      </c>
      <c r="W26" s="22">
        <v>7047</v>
      </c>
      <c r="X26" s="22">
        <v>6812</v>
      </c>
      <c r="Y26" s="22">
        <v>6334</v>
      </c>
      <c r="Z26" s="39">
        <v>5904</v>
      </c>
      <c r="AA26" s="39">
        <v>6373</v>
      </c>
      <c r="AB26" s="39">
        <v>6177</v>
      </c>
      <c r="AC26" s="39">
        <v>5663</v>
      </c>
      <c r="AD26" s="39">
        <v>5508</v>
      </c>
    </row>
    <row r="27" spans="2:30" ht="14.4" thickBot="1">
      <c r="B27" s="8" t="s">
        <v>217</v>
      </c>
      <c r="C27" s="67">
        <v>17005</v>
      </c>
      <c r="D27" s="67">
        <v>19645</v>
      </c>
      <c r="E27" s="102">
        <v>19940</v>
      </c>
      <c r="F27" s="102">
        <v>20282</v>
      </c>
      <c r="G27" s="102">
        <v>21523</v>
      </c>
      <c r="H27" s="102">
        <v>21103</v>
      </c>
      <c r="I27" s="102">
        <v>22408</v>
      </c>
      <c r="J27" s="20">
        <v>22023</v>
      </c>
      <c r="K27" s="102">
        <v>22452</v>
      </c>
      <c r="L27" s="102">
        <v>21647</v>
      </c>
      <c r="M27" s="102">
        <v>21170</v>
      </c>
      <c r="N27" s="20">
        <v>20897</v>
      </c>
      <c r="O27" s="20">
        <v>21427</v>
      </c>
      <c r="P27" s="20">
        <v>21002</v>
      </c>
      <c r="Q27" s="20">
        <v>21683</v>
      </c>
      <c r="R27" s="20">
        <v>22284</v>
      </c>
      <c r="S27" s="20">
        <v>23083</v>
      </c>
      <c r="T27" s="20">
        <v>23480</v>
      </c>
      <c r="U27" s="20">
        <v>24281</v>
      </c>
      <c r="V27" s="20">
        <v>21810</v>
      </c>
      <c r="W27" s="20">
        <v>22010</v>
      </c>
      <c r="X27" s="20">
        <v>21296</v>
      </c>
      <c r="Y27" s="20">
        <v>20796</v>
      </c>
      <c r="Z27" s="20">
        <v>19940</v>
      </c>
      <c r="AA27" s="20">
        <v>20448</v>
      </c>
      <c r="AB27" s="20">
        <v>20206</v>
      </c>
      <c r="AC27" s="20">
        <v>19562</v>
      </c>
      <c r="AD27" s="20">
        <v>19750</v>
      </c>
    </row>
    <row r="28" spans="2:30" ht="14.25" customHeight="1" thickTop="1">
      <c r="C28" s="2"/>
      <c r="D28" s="2"/>
      <c r="E28" s="2"/>
      <c r="F28" s="2"/>
      <c r="G28" s="2"/>
      <c r="H28" s="2"/>
      <c r="I28" s="93"/>
      <c r="J28" s="2"/>
      <c r="K28" s="93"/>
      <c r="L28" s="93"/>
      <c r="M28" s="93"/>
      <c r="N28" s="2"/>
      <c r="O28" s="196"/>
      <c r="P28" s="196"/>
      <c r="Q28" s="196"/>
      <c r="R28" s="2"/>
      <c r="S28" s="2"/>
      <c r="T28" s="2"/>
      <c r="U28" s="2"/>
    </row>
    <row r="29" spans="2:30" ht="14.25" customHeight="1">
      <c r="B29" s="11" t="s">
        <v>218</v>
      </c>
      <c r="C29" s="12"/>
      <c r="D29" s="12"/>
      <c r="E29" s="12"/>
      <c r="F29" s="12"/>
      <c r="G29" s="12"/>
      <c r="H29" s="12"/>
      <c r="I29" s="12"/>
      <c r="J29" s="12"/>
      <c r="K29" s="12"/>
      <c r="L29" s="12"/>
      <c r="M29" s="12"/>
      <c r="N29" s="12"/>
      <c r="O29" s="197"/>
      <c r="P29" s="197"/>
      <c r="Q29" s="197"/>
      <c r="R29" s="12"/>
      <c r="S29" s="12"/>
      <c r="T29" s="12"/>
      <c r="U29" s="12"/>
      <c r="V29" s="12"/>
      <c r="W29" s="12"/>
      <c r="X29" s="12"/>
      <c r="Y29" s="12"/>
      <c r="Z29" s="12"/>
      <c r="AA29" s="12"/>
      <c r="AB29" s="12"/>
      <c r="AC29" s="12"/>
      <c r="AD29" s="12"/>
    </row>
    <row r="30" spans="2:30" ht="6.75" customHeight="1">
      <c r="B30" s="5"/>
      <c r="C30" s="13"/>
      <c r="D30" s="13"/>
      <c r="E30" s="13"/>
      <c r="F30" s="13"/>
      <c r="G30" s="13"/>
      <c r="H30" s="13"/>
      <c r="I30" s="13"/>
      <c r="J30" s="13"/>
      <c r="K30" s="13"/>
      <c r="L30" s="13"/>
      <c r="M30" s="13"/>
      <c r="N30" s="13"/>
      <c r="O30" s="198"/>
      <c r="P30" s="198"/>
      <c r="Q30" s="198"/>
      <c r="R30" s="13"/>
      <c r="S30" s="13"/>
      <c r="T30" s="13"/>
      <c r="U30" s="13"/>
    </row>
    <row r="31" spans="2:30" ht="27.6">
      <c r="B31" s="5" t="s">
        <v>16</v>
      </c>
      <c r="C31" s="165" t="s">
        <v>17</v>
      </c>
      <c r="D31" s="166" t="s">
        <v>18</v>
      </c>
      <c r="E31" s="167" t="s">
        <v>140</v>
      </c>
      <c r="F31" s="167" t="s">
        <v>20</v>
      </c>
      <c r="G31" s="114" t="s">
        <v>146</v>
      </c>
      <c r="H31" s="114" t="s">
        <v>147</v>
      </c>
      <c r="I31" s="114" t="s">
        <v>148</v>
      </c>
      <c r="J31" s="32" t="s">
        <v>21</v>
      </c>
      <c r="K31" s="31" t="s">
        <v>22</v>
      </c>
      <c r="L31" s="31" t="s">
        <v>23</v>
      </c>
      <c r="M31" s="31" t="s">
        <v>24</v>
      </c>
      <c r="N31" s="32" t="s">
        <v>26</v>
      </c>
      <c r="O31" s="31" t="s">
        <v>27</v>
      </c>
      <c r="P31" s="31" t="s">
        <v>28</v>
      </c>
      <c r="Q31" s="31" t="s">
        <v>29</v>
      </c>
      <c r="R31" s="32" t="s">
        <v>31</v>
      </c>
      <c r="S31" s="32" t="s">
        <v>201</v>
      </c>
      <c r="T31" s="32" t="s">
        <v>33</v>
      </c>
      <c r="U31" s="32" t="s">
        <v>34</v>
      </c>
      <c r="V31" s="32" t="s">
        <v>36</v>
      </c>
      <c r="W31" s="32" t="str">
        <f>W7</f>
        <v>2023 Q1</v>
      </c>
      <c r="X31" s="32" t="str">
        <f>X7</f>
        <v>2023 Q2</v>
      </c>
      <c r="Y31" s="32" t="str">
        <f>Y7</f>
        <v>2023 Q3</v>
      </c>
      <c r="Z31" s="32" t="s">
        <v>41</v>
      </c>
      <c r="AA31" s="32" t="s">
        <v>42</v>
      </c>
      <c r="AB31" s="32" t="s">
        <v>43</v>
      </c>
      <c r="AC31" s="32" t="s">
        <v>44</v>
      </c>
      <c r="AD31" s="32" t="s">
        <v>46</v>
      </c>
    </row>
    <row r="32" spans="2:30" ht="6.75" customHeight="1">
      <c r="B32" s="5"/>
      <c r="C32" s="2"/>
      <c r="D32" s="2"/>
      <c r="E32" s="62"/>
      <c r="F32" s="62"/>
      <c r="G32" s="62"/>
      <c r="H32" s="62"/>
      <c r="I32" s="62"/>
      <c r="J32" s="62"/>
      <c r="K32" s="62"/>
      <c r="L32" s="62"/>
      <c r="M32" s="62"/>
      <c r="N32" s="62"/>
      <c r="O32" s="62"/>
      <c r="P32" s="62"/>
      <c r="Q32" s="62"/>
      <c r="R32" s="62"/>
      <c r="S32" s="62"/>
      <c r="T32" s="62"/>
      <c r="U32" s="62"/>
    </row>
    <row r="33" spans="2:30">
      <c r="B33" s="26" t="s">
        <v>219</v>
      </c>
      <c r="C33" s="30">
        <v>466</v>
      </c>
      <c r="D33" s="30">
        <v>466</v>
      </c>
      <c r="E33" s="27">
        <v>466</v>
      </c>
      <c r="F33" s="36">
        <v>466</v>
      </c>
      <c r="G33" s="36">
        <v>466</v>
      </c>
      <c r="H33" s="36">
        <v>466</v>
      </c>
      <c r="I33" s="36">
        <v>466</v>
      </c>
      <c r="J33" s="27">
        <v>466</v>
      </c>
      <c r="K33" s="36">
        <v>466</v>
      </c>
      <c r="L33" s="36">
        <v>466</v>
      </c>
      <c r="M33" s="36">
        <v>466</v>
      </c>
      <c r="N33" s="27">
        <v>466</v>
      </c>
      <c r="O33" s="27">
        <v>466</v>
      </c>
      <c r="P33" s="27">
        <v>466</v>
      </c>
      <c r="Q33" s="27">
        <v>466</v>
      </c>
      <c r="R33" s="27">
        <v>466</v>
      </c>
      <c r="S33" s="27">
        <v>466</v>
      </c>
      <c r="T33" s="27">
        <v>466</v>
      </c>
      <c r="U33" s="27">
        <v>466</v>
      </c>
      <c r="V33" s="27">
        <v>466</v>
      </c>
      <c r="W33" s="27">
        <v>466</v>
      </c>
      <c r="X33" s="27">
        <v>466</v>
      </c>
      <c r="Y33" s="27">
        <v>466</v>
      </c>
      <c r="Z33" s="27">
        <v>466</v>
      </c>
      <c r="AA33" s="27">
        <v>466</v>
      </c>
      <c r="AB33" s="27">
        <v>466</v>
      </c>
      <c r="AC33" s="27">
        <v>466</v>
      </c>
      <c r="AD33" s="27">
        <v>466</v>
      </c>
    </row>
    <row r="34" spans="2:30">
      <c r="B34" s="1" t="s">
        <v>220</v>
      </c>
      <c r="C34" s="55">
        <v>7027</v>
      </c>
      <c r="D34" s="55">
        <v>7192</v>
      </c>
      <c r="E34" s="19">
        <v>6965</v>
      </c>
      <c r="F34" s="19">
        <v>7263</v>
      </c>
      <c r="G34" s="19">
        <v>7427</v>
      </c>
      <c r="H34" s="19">
        <v>6906</v>
      </c>
      <c r="I34" s="19">
        <v>7970</v>
      </c>
      <c r="J34" s="15">
        <v>8504</v>
      </c>
      <c r="K34" s="19">
        <v>8675</v>
      </c>
      <c r="L34" s="19">
        <v>8331</v>
      </c>
      <c r="M34" s="19">
        <v>7828</v>
      </c>
      <c r="N34" s="15">
        <v>7546</v>
      </c>
      <c r="O34" s="15">
        <v>8449</v>
      </c>
      <c r="P34" s="15">
        <v>8216</v>
      </c>
      <c r="Q34" s="15">
        <v>8698</v>
      </c>
      <c r="R34" s="15">
        <v>8823</v>
      </c>
      <c r="S34" s="15">
        <v>9712</v>
      </c>
      <c r="T34" s="15">
        <v>10671</v>
      </c>
      <c r="U34" s="15">
        <v>11247</v>
      </c>
      <c r="V34" s="15">
        <v>10508</v>
      </c>
      <c r="W34" s="15">
        <f>1172+9273-180</f>
        <v>10265</v>
      </c>
      <c r="X34" s="15">
        <v>9317</v>
      </c>
      <c r="Y34" s="15">
        <v>9653</v>
      </c>
      <c r="Z34" s="15">
        <v>8444</v>
      </c>
      <c r="AA34" s="15">
        <v>8672</v>
      </c>
      <c r="AB34" s="15">
        <v>8401</v>
      </c>
      <c r="AC34" s="15">
        <v>8552</v>
      </c>
      <c r="AD34" s="15">
        <v>8554</v>
      </c>
    </row>
    <row r="35" spans="2:30">
      <c r="B35" s="37" t="s">
        <v>221</v>
      </c>
      <c r="C35" s="68">
        <v>7493</v>
      </c>
      <c r="D35" s="68">
        <v>7658</v>
      </c>
      <c r="E35" s="70">
        <v>7431</v>
      </c>
      <c r="F35" s="70">
        <v>7729</v>
      </c>
      <c r="G35" s="70">
        <v>7893</v>
      </c>
      <c r="H35" s="70">
        <v>7372</v>
      </c>
      <c r="I35" s="70">
        <v>8436</v>
      </c>
      <c r="J35" s="39">
        <v>8970</v>
      </c>
      <c r="K35" s="70">
        <v>9141</v>
      </c>
      <c r="L35" s="70">
        <v>8797</v>
      </c>
      <c r="M35" s="70">
        <v>8294</v>
      </c>
      <c r="N35" s="39">
        <v>8012</v>
      </c>
      <c r="O35" s="39">
        <v>8915</v>
      </c>
      <c r="P35" s="39">
        <v>8682</v>
      </c>
      <c r="Q35" s="39">
        <v>9164</v>
      </c>
      <c r="R35" s="39">
        <v>9289</v>
      </c>
      <c r="S35" s="39">
        <v>10178</v>
      </c>
      <c r="T35" s="39">
        <v>11137</v>
      </c>
      <c r="U35" s="39">
        <v>11713</v>
      </c>
      <c r="V35" s="39">
        <v>10974</v>
      </c>
      <c r="W35" s="39">
        <v>10731</v>
      </c>
      <c r="X35" s="39">
        <v>9783</v>
      </c>
      <c r="Y35" s="39">
        <v>10119</v>
      </c>
      <c r="Z35" s="39">
        <v>8910</v>
      </c>
      <c r="AA35" s="39">
        <v>9138</v>
      </c>
      <c r="AB35" s="39">
        <v>8867</v>
      </c>
      <c r="AC35" s="39">
        <v>9018</v>
      </c>
      <c r="AD35" s="39">
        <v>9020</v>
      </c>
    </row>
    <row r="36" spans="2:30">
      <c r="B36" s="1" t="s">
        <v>222</v>
      </c>
      <c r="C36" s="55">
        <v>83</v>
      </c>
      <c r="D36" s="55">
        <v>92</v>
      </c>
      <c r="E36" s="19">
        <v>88</v>
      </c>
      <c r="F36" s="19">
        <v>96</v>
      </c>
      <c r="G36" s="19">
        <v>97</v>
      </c>
      <c r="H36" s="19">
        <v>96</v>
      </c>
      <c r="I36" s="19">
        <v>100</v>
      </c>
      <c r="J36" s="15">
        <v>90</v>
      </c>
      <c r="K36" s="19">
        <v>89</v>
      </c>
      <c r="L36" s="19">
        <v>88</v>
      </c>
      <c r="M36" s="19">
        <v>87</v>
      </c>
      <c r="N36" s="15">
        <v>87</v>
      </c>
      <c r="O36" s="15">
        <v>84</v>
      </c>
      <c r="P36" s="15">
        <v>77</v>
      </c>
      <c r="Q36" s="15">
        <v>82</v>
      </c>
      <c r="R36" s="15">
        <v>83</v>
      </c>
      <c r="S36" s="15">
        <v>83</v>
      </c>
      <c r="T36" s="15">
        <v>84</v>
      </c>
      <c r="U36" s="15">
        <v>84</v>
      </c>
      <c r="V36" s="15">
        <v>82</v>
      </c>
      <c r="W36" s="15">
        <v>81</v>
      </c>
      <c r="X36" s="15">
        <v>78</v>
      </c>
      <c r="Y36" s="15">
        <v>79</v>
      </c>
      <c r="Z36" s="15">
        <v>76</v>
      </c>
      <c r="AA36" s="15">
        <v>78</v>
      </c>
      <c r="AB36" s="15">
        <v>71</v>
      </c>
      <c r="AC36" s="15">
        <v>77</v>
      </c>
      <c r="AD36" s="15">
        <v>80</v>
      </c>
    </row>
    <row r="37" spans="2:30">
      <c r="B37" s="7" t="s">
        <v>223</v>
      </c>
      <c r="C37" s="56">
        <v>7576</v>
      </c>
      <c r="D37" s="56">
        <v>7750</v>
      </c>
      <c r="E37" s="38">
        <v>7519</v>
      </c>
      <c r="F37" s="38">
        <v>7825</v>
      </c>
      <c r="G37" s="38">
        <v>7990</v>
      </c>
      <c r="H37" s="38">
        <v>7468</v>
      </c>
      <c r="I37" s="38">
        <v>8536</v>
      </c>
      <c r="J37" s="21">
        <v>9060</v>
      </c>
      <c r="K37" s="38">
        <v>9230</v>
      </c>
      <c r="L37" s="38">
        <v>8885</v>
      </c>
      <c r="M37" s="38">
        <v>8381</v>
      </c>
      <c r="N37" s="21">
        <v>8099</v>
      </c>
      <c r="O37" s="21">
        <v>8999</v>
      </c>
      <c r="P37" s="21">
        <v>8759</v>
      </c>
      <c r="Q37" s="21">
        <v>9246</v>
      </c>
      <c r="R37" s="21">
        <v>9372</v>
      </c>
      <c r="S37" s="21">
        <v>10261</v>
      </c>
      <c r="T37" s="21">
        <v>11221</v>
      </c>
      <c r="U37" s="21">
        <v>11797</v>
      </c>
      <c r="V37" s="21">
        <v>11056</v>
      </c>
      <c r="W37" s="21">
        <v>10812</v>
      </c>
      <c r="X37" s="21">
        <v>9861</v>
      </c>
      <c r="Y37" s="21">
        <v>10198</v>
      </c>
      <c r="Z37" s="21">
        <v>8986</v>
      </c>
      <c r="AA37" s="21">
        <v>9216</v>
      </c>
      <c r="AB37" s="21">
        <v>8938</v>
      </c>
      <c r="AC37" s="21">
        <v>9095</v>
      </c>
      <c r="AD37" s="21">
        <v>9100</v>
      </c>
    </row>
    <row r="38" spans="2:30">
      <c r="B38" s="1" t="s">
        <v>224</v>
      </c>
      <c r="C38" s="55">
        <v>3349</v>
      </c>
      <c r="D38" s="55">
        <v>3852</v>
      </c>
      <c r="E38" s="19">
        <v>3817</v>
      </c>
      <c r="F38" s="19">
        <v>3732</v>
      </c>
      <c r="G38" s="19">
        <v>3447</v>
      </c>
      <c r="H38" s="19">
        <v>3804</v>
      </c>
      <c r="I38" s="19">
        <v>4640</v>
      </c>
      <c r="J38" s="15">
        <v>3967</v>
      </c>
      <c r="K38" s="19">
        <v>3787</v>
      </c>
      <c r="L38" s="19">
        <v>3994</v>
      </c>
      <c r="M38" s="19">
        <v>4274</v>
      </c>
      <c r="N38" s="15">
        <v>4618</v>
      </c>
      <c r="O38" s="15">
        <v>3879</v>
      </c>
      <c r="P38" s="15">
        <v>3770</v>
      </c>
      <c r="Q38" s="15">
        <v>3569</v>
      </c>
      <c r="R38" s="15">
        <v>3766</v>
      </c>
      <c r="S38" s="15">
        <v>3166</v>
      </c>
      <c r="T38" s="15">
        <v>1780</v>
      </c>
      <c r="U38" s="15">
        <v>1655</v>
      </c>
      <c r="V38" s="27">
        <v>1359</v>
      </c>
      <c r="W38" s="27">
        <v>1547</v>
      </c>
      <c r="X38" s="27">
        <v>1624</v>
      </c>
      <c r="Y38" s="27">
        <v>1189</v>
      </c>
      <c r="Z38" s="27">
        <v>1858</v>
      </c>
      <c r="AA38" s="27">
        <v>1828</v>
      </c>
      <c r="AB38" s="27">
        <v>1575</v>
      </c>
      <c r="AC38" s="27">
        <v>1564</v>
      </c>
      <c r="AD38" s="27">
        <v>1662</v>
      </c>
    </row>
    <row r="39" spans="2:30">
      <c r="B39" s="26" t="s">
        <v>225</v>
      </c>
      <c r="C39" s="57">
        <v>854</v>
      </c>
      <c r="D39" s="57">
        <v>817</v>
      </c>
      <c r="E39" s="36">
        <v>788</v>
      </c>
      <c r="F39" s="36">
        <v>855</v>
      </c>
      <c r="G39" s="36">
        <v>815</v>
      </c>
      <c r="H39" s="36">
        <v>800</v>
      </c>
      <c r="I39" s="36">
        <v>814</v>
      </c>
      <c r="J39" s="27">
        <v>779</v>
      </c>
      <c r="K39" s="36">
        <v>773</v>
      </c>
      <c r="L39" s="36">
        <v>774</v>
      </c>
      <c r="M39" s="36">
        <v>765</v>
      </c>
      <c r="N39" s="27">
        <v>715</v>
      </c>
      <c r="O39" s="27">
        <v>641</v>
      </c>
      <c r="P39" s="27">
        <v>673</v>
      </c>
      <c r="Q39" s="27">
        <v>679</v>
      </c>
      <c r="R39" s="27">
        <v>657</v>
      </c>
      <c r="S39" s="27">
        <v>631</v>
      </c>
      <c r="T39" s="27">
        <v>639</v>
      </c>
      <c r="U39" s="27">
        <v>628</v>
      </c>
      <c r="V39" s="27">
        <v>542</v>
      </c>
      <c r="W39" s="27">
        <v>526</v>
      </c>
      <c r="X39" s="27">
        <v>513</v>
      </c>
      <c r="Y39" s="27">
        <v>508</v>
      </c>
      <c r="Z39" s="27">
        <v>517</v>
      </c>
      <c r="AA39" s="27">
        <v>520</v>
      </c>
      <c r="AB39" s="27">
        <v>688</v>
      </c>
      <c r="AC39" s="27">
        <v>681</v>
      </c>
      <c r="AD39" s="27">
        <v>734</v>
      </c>
    </row>
    <row r="40" spans="2:30">
      <c r="B40" s="1" t="s">
        <v>226</v>
      </c>
      <c r="C40" s="55">
        <v>479</v>
      </c>
      <c r="D40" s="55">
        <v>453</v>
      </c>
      <c r="E40" s="19">
        <v>541</v>
      </c>
      <c r="F40" s="19">
        <v>557</v>
      </c>
      <c r="G40" s="19">
        <v>494</v>
      </c>
      <c r="H40" s="19">
        <v>500</v>
      </c>
      <c r="I40" s="19">
        <v>494</v>
      </c>
      <c r="J40" s="15">
        <v>537</v>
      </c>
      <c r="K40" s="19">
        <v>555</v>
      </c>
      <c r="L40" s="19">
        <v>523</v>
      </c>
      <c r="M40" s="19">
        <v>552</v>
      </c>
      <c r="N40" s="15">
        <v>586</v>
      </c>
      <c r="O40" s="15">
        <v>580</v>
      </c>
      <c r="P40" s="15">
        <v>582</v>
      </c>
      <c r="Q40" s="15">
        <v>591</v>
      </c>
      <c r="R40" s="15">
        <v>628</v>
      </c>
      <c r="S40" s="15">
        <v>644</v>
      </c>
      <c r="T40" s="15">
        <v>656</v>
      </c>
      <c r="U40" s="15">
        <v>678</v>
      </c>
      <c r="V40" s="15">
        <v>661</v>
      </c>
      <c r="W40" s="15">
        <v>649</v>
      </c>
      <c r="X40" s="15">
        <v>635</v>
      </c>
      <c r="Y40" s="15">
        <v>653</v>
      </c>
      <c r="Z40" s="15">
        <v>608</v>
      </c>
      <c r="AA40" s="15">
        <v>613</v>
      </c>
      <c r="AB40" s="15">
        <v>630</v>
      </c>
      <c r="AC40" s="15">
        <v>614</v>
      </c>
      <c r="AD40" s="15">
        <v>638</v>
      </c>
    </row>
    <row r="41" spans="2:30">
      <c r="B41" s="26" t="s">
        <v>227</v>
      </c>
      <c r="C41" s="57">
        <v>150</v>
      </c>
      <c r="D41" s="57">
        <v>173</v>
      </c>
      <c r="E41" s="36">
        <v>225</v>
      </c>
      <c r="F41" s="36">
        <v>223</v>
      </c>
      <c r="G41" s="36">
        <v>246</v>
      </c>
      <c r="H41" s="36">
        <v>267</v>
      </c>
      <c r="I41" s="36">
        <v>431</v>
      </c>
      <c r="J41" s="27">
        <v>320</v>
      </c>
      <c r="K41" s="36">
        <v>298</v>
      </c>
      <c r="L41" s="36">
        <v>309</v>
      </c>
      <c r="M41" s="36">
        <v>315</v>
      </c>
      <c r="N41" s="27">
        <v>275</v>
      </c>
      <c r="O41" s="27">
        <v>253</v>
      </c>
      <c r="P41" s="27">
        <v>261</v>
      </c>
      <c r="Q41" s="27">
        <v>260</v>
      </c>
      <c r="R41" s="27">
        <v>195</v>
      </c>
      <c r="S41" s="27">
        <v>202</v>
      </c>
      <c r="T41" s="27">
        <v>216</v>
      </c>
      <c r="U41" s="27">
        <v>209</v>
      </c>
      <c r="V41" s="27">
        <v>246</v>
      </c>
      <c r="W41" s="27">
        <v>251</v>
      </c>
      <c r="X41" s="27">
        <v>250</v>
      </c>
      <c r="Y41" s="27">
        <v>249</v>
      </c>
      <c r="Z41" s="27">
        <v>268</v>
      </c>
      <c r="AA41" s="27">
        <v>273</v>
      </c>
      <c r="AB41" s="27">
        <v>271</v>
      </c>
      <c r="AC41" s="27">
        <v>266</v>
      </c>
      <c r="AD41" s="27">
        <v>254</v>
      </c>
    </row>
    <row r="42" spans="2:30">
      <c r="B42" s="1" t="s">
        <v>228</v>
      </c>
      <c r="C42" s="55">
        <v>1415</v>
      </c>
      <c r="D42" s="55">
        <v>3334</v>
      </c>
      <c r="E42" s="19">
        <v>3706</v>
      </c>
      <c r="F42" s="19">
        <v>3689</v>
      </c>
      <c r="G42" s="19">
        <v>4187</v>
      </c>
      <c r="H42" s="19">
        <v>4181</v>
      </c>
      <c r="I42" s="19">
        <v>3660</v>
      </c>
      <c r="J42" s="15">
        <v>3713</v>
      </c>
      <c r="K42" s="19">
        <v>3171</v>
      </c>
      <c r="L42" s="19">
        <v>3628</v>
      </c>
      <c r="M42" s="19">
        <v>3595</v>
      </c>
      <c r="N42" s="15">
        <v>3564</v>
      </c>
      <c r="O42" s="15">
        <v>3592</v>
      </c>
      <c r="P42" s="15">
        <v>3553</v>
      </c>
      <c r="Q42" s="15">
        <v>3631</v>
      </c>
      <c r="R42" s="15">
        <v>3531</v>
      </c>
      <c r="S42" s="15">
        <v>2795</v>
      </c>
      <c r="T42" s="15">
        <v>3649</v>
      </c>
      <c r="U42" s="15">
        <v>4043</v>
      </c>
      <c r="V42" s="15">
        <v>4117</v>
      </c>
      <c r="W42" s="15">
        <v>4112</v>
      </c>
      <c r="X42" s="15">
        <v>4279</v>
      </c>
      <c r="Y42" s="15">
        <v>3483</v>
      </c>
      <c r="Z42" s="15">
        <v>3502</v>
      </c>
      <c r="AA42" s="15">
        <v>3519</v>
      </c>
      <c r="AB42" s="15">
        <v>3485</v>
      </c>
      <c r="AC42" s="15">
        <v>3135</v>
      </c>
      <c r="AD42" s="15">
        <v>3162</v>
      </c>
    </row>
    <row r="43" spans="2:30">
      <c r="B43" s="34" t="s">
        <v>229</v>
      </c>
      <c r="C43" s="66">
        <v>106</v>
      </c>
      <c r="D43" s="66">
        <v>71</v>
      </c>
      <c r="E43" s="100">
        <v>57</v>
      </c>
      <c r="F43" s="100">
        <v>47</v>
      </c>
      <c r="G43" s="100">
        <v>73</v>
      </c>
      <c r="H43" s="100">
        <v>73</v>
      </c>
      <c r="I43" s="100">
        <v>88</v>
      </c>
      <c r="J43" s="119">
        <v>93</v>
      </c>
      <c r="K43" s="100">
        <v>111</v>
      </c>
      <c r="L43" s="100">
        <v>110</v>
      </c>
      <c r="M43" s="100">
        <v>134</v>
      </c>
      <c r="N43" s="119">
        <v>114</v>
      </c>
      <c r="O43" s="119">
        <v>117</v>
      </c>
      <c r="P43" s="119">
        <v>112</v>
      </c>
      <c r="Q43" s="119">
        <v>138</v>
      </c>
      <c r="R43" s="119">
        <v>143</v>
      </c>
      <c r="S43" s="119">
        <v>141</v>
      </c>
      <c r="T43" s="119">
        <v>132</v>
      </c>
      <c r="U43" s="119">
        <v>164</v>
      </c>
      <c r="V43" s="119">
        <v>182</v>
      </c>
      <c r="W43" s="119">
        <v>138</v>
      </c>
      <c r="X43" s="119">
        <v>147</v>
      </c>
      <c r="Y43" s="119">
        <v>146</v>
      </c>
      <c r="Z43" s="119">
        <v>153</v>
      </c>
      <c r="AA43" s="119">
        <v>139</v>
      </c>
      <c r="AB43" s="119">
        <v>129</v>
      </c>
      <c r="AC43" s="119">
        <v>130</v>
      </c>
      <c r="AD43" s="119">
        <v>141</v>
      </c>
    </row>
    <row r="44" spans="2:30">
      <c r="B44" s="7" t="s">
        <v>230</v>
      </c>
      <c r="C44" s="56">
        <v>6353</v>
      </c>
      <c r="D44" s="56">
        <v>8700</v>
      </c>
      <c r="E44" s="38">
        <v>9134</v>
      </c>
      <c r="F44" s="38">
        <v>9103</v>
      </c>
      <c r="G44" s="38">
        <v>9262</v>
      </c>
      <c r="H44" s="38">
        <v>9625</v>
      </c>
      <c r="I44" s="38">
        <v>10127</v>
      </c>
      <c r="J44" s="21">
        <v>9409</v>
      </c>
      <c r="K44" s="38">
        <v>8695</v>
      </c>
      <c r="L44" s="38">
        <v>9338</v>
      </c>
      <c r="M44" s="38">
        <v>9635</v>
      </c>
      <c r="N44" s="21">
        <v>9872</v>
      </c>
      <c r="O44" s="21">
        <v>9062</v>
      </c>
      <c r="P44" s="21">
        <v>8951</v>
      </c>
      <c r="Q44" s="21">
        <v>8868</v>
      </c>
      <c r="R44" s="21">
        <v>8920</v>
      </c>
      <c r="S44" s="21">
        <v>7579</v>
      </c>
      <c r="T44" s="21">
        <v>7072</v>
      </c>
      <c r="U44" s="21">
        <v>7377</v>
      </c>
      <c r="V44" s="21">
        <v>7107</v>
      </c>
      <c r="W44" s="21">
        <v>7223</v>
      </c>
      <c r="X44" s="21">
        <v>7448</v>
      </c>
      <c r="Y44" s="21">
        <v>6228</v>
      </c>
      <c r="Z44" s="21">
        <v>6906</v>
      </c>
      <c r="AA44" s="21">
        <v>6892</v>
      </c>
      <c r="AB44" s="21">
        <v>6778</v>
      </c>
      <c r="AC44" s="21">
        <v>6390</v>
      </c>
      <c r="AD44" s="21">
        <v>6591</v>
      </c>
    </row>
    <row r="45" spans="2:30">
      <c r="B45" s="1" t="s">
        <v>225</v>
      </c>
      <c r="C45" s="55">
        <v>1177</v>
      </c>
      <c r="D45" s="55">
        <v>1035</v>
      </c>
      <c r="E45" s="19">
        <v>968</v>
      </c>
      <c r="F45" s="19">
        <v>1047</v>
      </c>
      <c r="G45" s="19">
        <v>1042</v>
      </c>
      <c r="H45" s="19">
        <v>684</v>
      </c>
      <c r="I45" s="19">
        <v>749</v>
      </c>
      <c r="J45" s="15">
        <v>778</v>
      </c>
      <c r="K45" s="19">
        <v>824</v>
      </c>
      <c r="L45" s="19">
        <v>603</v>
      </c>
      <c r="M45" s="19">
        <v>644</v>
      </c>
      <c r="N45" s="15">
        <v>744</v>
      </c>
      <c r="O45" s="15">
        <v>815</v>
      </c>
      <c r="P45" s="15">
        <v>626</v>
      </c>
      <c r="Q45" s="15">
        <v>789</v>
      </c>
      <c r="R45" s="15">
        <v>892</v>
      </c>
      <c r="S45" s="15">
        <v>984</v>
      </c>
      <c r="T45" s="15">
        <v>660</v>
      </c>
      <c r="U45" s="15">
        <v>739</v>
      </c>
      <c r="V45" s="15">
        <v>732</v>
      </c>
      <c r="W45" s="15">
        <v>818</v>
      </c>
      <c r="X45" s="15">
        <v>546</v>
      </c>
      <c r="Y45" s="15">
        <v>569</v>
      </c>
      <c r="Z45" s="15">
        <v>606</v>
      </c>
      <c r="AA45" s="15">
        <v>681</v>
      </c>
      <c r="AB45" s="15">
        <v>711</v>
      </c>
      <c r="AC45" s="15">
        <v>833</v>
      </c>
      <c r="AD45" s="15">
        <v>923</v>
      </c>
    </row>
    <row r="46" spans="2:30">
      <c r="B46" s="26" t="s">
        <v>227</v>
      </c>
      <c r="C46" s="57">
        <v>209</v>
      </c>
      <c r="D46" s="57">
        <v>83</v>
      </c>
      <c r="E46" s="36">
        <v>50</v>
      </c>
      <c r="F46" s="36">
        <v>64</v>
      </c>
      <c r="G46" s="36">
        <v>62</v>
      </c>
      <c r="H46" s="36">
        <v>43</v>
      </c>
      <c r="I46" s="36">
        <v>106</v>
      </c>
      <c r="J46" s="27">
        <v>59</v>
      </c>
      <c r="K46" s="36">
        <v>55</v>
      </c>
      <c r="L46" s="36">
        <v>71</v>
      </c>
      <c r="M46" s="36">
        <v>53</v>
      </c>
      <c r="N46" s="27">
        <v>136</v>
      </c>
      <c r="O46" s="27">
        <v>209</v>
      </c>
      <c r="P46" s="27">
        <v>229</v>
      </c>
      <c r="Q46" s="27">
        <v>266</v>
      </c>
      <c r="R46" s="27">
        <v>211</v>
      </c>
      <c r="S46" s="27">
        <v>230</v>
      </c>
      <c r="T46" s="27">
        <v>226</v>
      </c>
      <c r="U46" s="27">
        <v>225</v>
      </c>
      <c r="V46" s="27">
        <v>189</v>
      </c>
      <c r="W46" s="27">
        <v>180</v>
      </c>
      <c r="X46" s="27">
        <v>172</v>
      </c>
      <c r="Y46" s="27">
        <v>164</v>
      </c>
      <c r="Z46" s="27">
        <v>124</v>
      </c>
      <c r="AA46" s="27">
        <v>152</v>
      </c>
      <c r="AB46" s="27">
        <v>151</v>
      </c>
      <c r="AC46" s="27">
        <v>111</v>
      </c>
      <c r="AD46" s="27">
        <v>87</v>
      </c>
    </row>
    <row r="47" spans="2:30">
      <c r="B47" s="1" t="s">
        <v>228</v>
      </c>
      <c r="C47" s="55">
        <v>291</v>
      </c>
      <c r="D47" s="55">
        <v>401</v>
      </c>
      <c r="E47" s="19">
        <v>438</v>
      </c>
      <c r="F47" s="19">
        <v>395</v>
      </c>
      <c r="G47" s="19">
        <v>525</v>
      </c>
      <c r="H47" s="19">
        <v>589</v>
      </c>
      <c r="I47" s="19">
        <v>1009</v>
      </c>
      <c r="J47" s="15">
        <v>918</v>
      </c>
      <c r="K47" s="19">
        <v>1785</v>
      </c>
      <c r="L47" s="19">
        <v>1138</v>
      </c>
      <c r="M47" s="19">
        <v>1034</v>
      </c>
      <c r="N47" s="15">
        <v>434</v>
      </c>
      <c r="O47" s="15">
        <v>411</v>
      </c>
      <c r="P47" s="15">
        <v>426</v>
      </c>
      <c r="Q47" s="15">
        <v>378</v>
      </c>
      <c r="R47" s="15">
        <v>477</v>
      </c>
      <c r="S47" s="15">
        <v>1373</v>
      </c>
      <c r="T47" s="15">
        <v>1565</v>
      </c>
      <c r="U47" s="15">
        <v>1521</v>
      </c>
      <c r="V47" s="15">
        <v>429</v>
      </c>
      <c r="W47" s="15">
        <v>346</v>
      </c>
      <c r="X47" s="15">
        <v>795</v>
      </c>
      <c r="Y47" s="15">
        <v>1330</v>
      </c>
      <c r="Z47" s="15">
        <v>1153</v>
      </c>
      <c r="AA47" s="15">
        <v>1130</v>
      </c>
      <c r="AB47" s="15">
        <v>1205</v>
      </c>
      <c r="AC47" s="15">
        <v>1083</v>
      </c>
      <c r="AD47" s="15">
        <v>1034</v>
      </c>
    </row>
    <row r="48" spans="2:30">
      <c r="B48" s="26" t="s">
        <v>231</v>
      </c>
      <c r="C48" s="57">
        <v>1090</v>
      </c>
      <c r="D48" s="57">
        <v>1212</v>
      </c>
      <c r="E48" s="36">
        <v>1449</v>
      </c>
      <c r="F48" s="36">
        <v>1493</v>
      </c>
      <c r="G48" s="36">
        <v>1336</v>
      </c>
      <c r="H48" s="36">
        <v>1336</v>
      </c>
      <c r="I48" s="36">
        <v>1284</v>
      </c>
      <c r="J48" s="27">
        <v>1324</v>
      </c>
      <c r="K48" s="36">
        <v>1294</v>
      </c>
      <c r="L48" s="36">
        <v>1201</v>
      </c>
      <c r="M48" s="36">
        <v>1105</v>
      </c>
      <c r="N48" s="27">
        <v>1273</v>
      </c>
      <c r="O48" s="27">
        <v>1470</v>
      </c>
      <c r="P48" s="27">
        <v>1496</v>
      </c>
      <c r="Q48" s="27">
        <v>1600</v>
      </c>
      <c r="R48" s="27">
        <v>2022</v>
      </c>
      <c r="S48" s="27">
        <v>2139</v>
      </c>
      <c r="T48" s="27">
        <v>2173</v>
      </c>
      <c r="U48" s="27">
        <v>2013</v>
      </c>
      <c r="V48" s="27">
        <v>1735</v>
      </c>
      <c r="W48" s="27">
        <v>1925</v>
      </c>
      <c r="X48" s="27">
        <v>1659</v>
      </c>
      <c r="Y48" s="27">
        <v>1531</v>
      </c>
      <c r="Z48" s="27">
        <v>1521</v>
      </c>
      <c r="AA48" s="27">
        <v>1675</v>
      </c>
      <c r="AB48" s="27">
        <v>1682</v>
      </c>
      <c r="AC48" s="27">
        <v>1511</v>
      </c>
      <c r="AD48" s="27">
        <v>1600</v>
      </c>
    </row>
    <row r="49" spans="2:30">
      <c r="B49" s="1" t="s">
        <v>229</v>
      </c>
      <c r="C49" s="55">
        <v>309</v>
      </c>
      <c r="D49" s="55">
        <v>464</v>
      </c>
      <c r="E49" s="19">
        <v>382</v>
      </c>
      <c r="F49" s="19">
        <v>355</v>
      </c>
      <c r="G49" s="19">
        <v>382</v>
      </c>
      <c r="H49" s="19">
        <v>422</v>
      </c>
      <c r="I49" s="19">
        <v>597</v>
      </c>
      <c r="J49" s="15">
        <v>475</v>
      </c>
      <c r="K49" s="19">
        <v>569</v>
      </c>
      <c r="L49" s="19">
        <v>411</v>
      </c>
      <c r="M49" s="19">
        <v>418</v>
      </c>
      <c r="N49" s="15">
        <v>339</v>
      </c>
      <c r="O49" s="15">
        <v>461</v>
      </c>
      <c r="P49" s="15">
        <v>515</v>
      </c>
      <c r="Q49" s="15">
        <v>536</v>
      </c>
      <c r="R49" s="15">
        <v>390</v>
      </c>
      <c r="S49" s="15">
        <v>517</v>
      </c>
      <c r="T49" s="15">
        <v>563</v>
      </c>
      <c r="U49" s="15">
        <v>596</v>
      </c>
      <c r="V49" s="15">
        <v>501</v>
      </c>
      <c r="W49" s="15">
        <v>640</v>
      </c>
      <c r="X49" s="15">
        <v>630</v>
      </c>
      <c r="Y49" s="15">
        <v>585</v>
      </c>
      <c r="Z49" s="15">
        <v>457</v>
      </c>
      <c r="AA49" s="15">
        <v>485</v>
      </c>
      <c r="AB49" s="15">
        <v>535</v>
      </c>
      <c r="AC49" s="15">
        <v>539</v>
      </c>
      <c r="AD49" s="15">
        <v>415</v>
      </c>
    </row>
    <row r="50" spans="2:30" ht="13.5" customHeight="1">
      <c r="B50" s="37" t="s">
        <v>232</v>
      </c>
      <c r="C50" s="68">
        <v>3076</v>
      </c>
      <c r="D50" s="68">
        <v>3195</v>
      </c>
      <c r="E50" s="70">
        <v>3287</v>
      </c>
      <c r="F50" s="70">
        <v>3354</v>
      </c>
      <c r="G50" s="70">
        <v>3347</v>
      </c>
      <c r="H50" s="70">
        <v>3074</v>
      </c>
      <c r="I50" s="70">
        <v>3745</v>
      </c>
      <c r="J50" s="39">
        <v>3554</v>
      </c>
      <c r="K50" s="70">
        <v>4527</v>
      </c>
      <c r="L50" s="70">
        <v>3424</v>
      </c>
      <c r="M50" s="70">
        <v>3254</v>
      </c>
      <c r="N50" s="39">
        <v>2926</v>
      </c>
      <c r="O50" s="39">
        <v>3366</v>
      </c>
      <c r="P50" s="39">
        <v>3292</v>
      </c>
      <c r="Q50" s="39">
        <v>3569</v>
      </c>
      <c r="R50" s="39">
        <v>3992</v>
      </c>
      <c r="S50" s="39">
        <v>5243</v>
      </c>
      <c r="T50" s="39">
        <v>5187</v>
      </c>
      <c r="U50" s="39">
        <v>5094</v>
      </c>
      <c r="V50" s="39">
        <v>3586</v>
      </c>
      <c r="W50" s="39">
        <v>3909</v>
      </c>
      <c r="X50" s="39">
        <v>3802</v>
      </c>
      <c r="Y50" s="39">
        <v>4179</v>
      </c>
      <c r="Z50" s="39">
        <v>3861</v>
      </c>
      <c r="AA50" s="39">
        <v>4123</v>
      </c>
      <c r="AB50" s="39">
        <v>4284</v>
      </c>
      <c r="AC50" s="39">
        <v>4077</v>
      </c>
      <c r="AD50" s="39">
        <v>4059</v>
      </c>
    </row>
    <row r="51" spans="2:30">
      <c r="B51" s="1" t="s">
        <v>233</v>
      </c>
      <c r="C51" s="55">
        <v>0</v>
      </c>
      <c r="D51" s="55">
        <v>0</v>
      </c>
      <c r="E51" s="19">
        <v>0</v>
      </c>
      <c r="F51" s="19">
        <v>0</v>
      </c>
      <c r="G51" s="19">
        <v>924</v>
      </c>
      <c r="H51" s="19">
        <v>936</v>
      </c>
      <c r="I51" s="19">
        <v>0</v>
      </c>
      <c r="J51" s="15">
        <v>0</v>
      </c>
      <c r="K51" s="19">
        <v>0</v>
      </c>
      <c r="L51" s="19">
        <v>0</v>
      </c>
      <c r="M51" s="19">
        <v>0</v>
      </c>
      <c r="N51" s="15">
        <v>0</v>
      </c>
      <c r="O51" s="15">
        <v>0</v>
      </c>
      <c r="P51" s="15">
        <v>0</v>
      </c>
      <c r="Q51" s="15">
        <v>0</v>
      </c>
      <c r="R51" s="15">
        <v>0</v>
      </c>
      <c r="S51" s="15">
        <v>0</v>
      </c>
      <c r="T51" s="15">
        <v>0</v>
      </c>
      <c r="U51" s="15">
        <v>13</v>
      </c>
      <c r="V51" s="15">
        <v>61</v>
      </c>
      <c r="W51" s="15">
        <v>66</v>
      </c>
      <c r="X51" s="15">
        <v>185</v>
      </c>
      <c r="Y51" s="15">
        <v>191</v>
      </c>
      <c r="Z51" s="15">
        <v>187</v>
      </c>
      <c r="AA51" s="15">
        <v>217</v>
      </c>
      <c r="AB51" s="15">
        <v>206</v>
      </c>
      <c r="AC51" s="15">
        <v>0</v>
      </c>
      <c r="AD51" s="15">
        <v>0</v>
      </c>
    </row>
    <row r="52" spans="2:30">
      <c r="B52" s="7" t="s">
        <v>232</v>
      </c>
      <c r="C52" s="56">
        <v>3076</v>
      </c>
      <c r="D52" s="56">
        <v>3195</v>
      </c>
      <c r="E52" s="38">
        <v>3287</v>
      </c>
      <c r="F52" s="38">
        <v>3354</v>
      </c>
      <c r="G52" s="38">
        <v>4271</v>
      </c>
      <c r="H52" s="38">
        <v>4010</v>
      </c>
      <c r="I52" s="38">
        <v>3745</v>
      </c>
      <c r="J52" s="21">
        <v>3554</v>
      </c>
      <c r="K52" s="38">
        <v>4527</v>
      </c>
      <c r="L52" s="38">
        <v>3424</v>
      </c>
      <c r="M52" s="38">
        <v>3254</v>
      </c>
      <c r="N52" s="21">
        <v>2926</v>
      </c>
      <c r="O52" s="21">
        <v>3366</v>
      </c>
      <c r="P52" s="21">
        <v>3292</v>
      </c>
      <c r="Q52" s="21">
        <v>3569</v>
      </c>
      <c r="R52" s="21">
        <v>3992</v>
      </c>
      <c r="S52" s="21">
        <v>5243</v>
      </c>
      <c r="T52" s="21">
        <v>5187</v>
      </c>
      <c r="U52" s="21">
        <v>5107</v>
      </c>
      <c r="V52" s="21">
        <v>3647</v>
      </c>
      <c r="W52" s="21">
        <v>3975</v>
      </c>
      <c r="X52" s="21">
        <v>3987</v>
      </c>
      <c r="Y52" s="21">
        <v>4370</v>
      </c>
      <c r="Z52" s="21">
        <v>4048</v>
      </c>
      <c r="AA52" s="21">
        <v>4340</v>
      </c>
      <c r="AB52" s="21">
        <v>4490</v>
      </c>
      <c r="AC52" s="21">
        <v>4077</v>
      </c>
      <c r="AD52" s="21">
        <v>4059</v>
      </c>
    </row>
    <row r="53" spans="2:30" ht="14.4" thickBot="1">
      <c r="B53" s="8" t="s">
        <v>234</v>
      </c>
      <c r="C53" s="67">
        <v>17005</v>
      </c>
      <c r="D53" s="67">
        <v>19645</v>
      </c>
      <c r="E53" s="102">
        <v>19940</v>
      </c>
      <c r="F53" s="102">
        <v>20282</v>
      </c>
      <c r="G53" s="102">
        <v>21523</v>
      </c>
      <c r="H53" s="102">
        <v>21103</v>
      </c>
      <c r="I53" s="102">
        <v>22408</v>
      </c>
      <c r="J53" s="20">
        <v>22023</v>
      </c>
      <c r="K53" s="102">
        <v>22452</v>
      </c>
      <c r="L53" s="102">
        <v>21647</v>
      </c>
      <c r="M53" s="102">
        <v>21170</v>
      </c>
      <c r="N53" s="20">
        <v>20897</v>
      </c>
      <c r="O53" s="20">
        <v>21427</v>
      </c>
      <c r="P53" s="20">
        <v>21002</v>
      </c>
      <c r="Q53" s="20">
        <v>21683</v>
      </c>
      <c r="R53" s="20">
        <v>22284</v>
      </c>
      <c r="S53" s="20">
        <v>23083</v>
      </c>
      <c r="T53" s="20">
        <v>23480</v>
      </c>
      <c r="U53" s="20">
        <v>24281</v>
      </c>
      <c r="V53" s="20">
        <v>21810</v>
      </c>
      <c r="W53" s="20">
        <v>22010</v>
      </c>
      <c r="X53" s="20">
        <v>21296</v>
      </c>
      <c r="Y53" s="20">
        <v>20796</v>
      </c>
      <c r="Z53" s="20">
        <v>19940</v>
      </c>
      <c r="AA53" s="20">
        <v>20448</v>
      </c>
      <c r="AB53" s="20">
        <v>20206</v>
      </c>
      <c r="AC53" s="20">
        <v>19562</v>
      </c>
      <c r="AD53" s="20">
        <v>19750</v>
      </c>
    </row>
    <row r="54" spans="2:30" ht="14.4" thickTop="1"/>
  </sheetData>
  <pageMargins left="0.25" right="0.25" top="0.75" bottom="0.75" header="0.3" footer="0.3"/>
  <pageSetup scale="64" orientation="landscape" r:id="rId1"/>
  <headerFooter scaleWithDoc="0">
    <oddFooter>Page &amp;P</oddFooter>
  </headerFooter>
  <customProperties>
    <customPr name="EpmWorksheetKeyString_GUID" r:id="rId2"/>
  </customProperties>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AJ65"/>
  <sheetViews>
    <sheetView showGridLines="0" view="pageBreakPreview" zoomScaleNormal="70" zoomScaleSheetLayoutView="100" zoomScalePageLayoutView="85" workbookViewId="0">
      <pane xSplit="5" topLeftCell="P1" activePane="topRight" state="frozen"/>
      <selection pane="topRight"/>
    </sheetView>
  </sheetViews>
  <sheetFormatPr baseColWidth="10" defaultColWidth="9.44140625" defaultRowHeight="13.8" outlineLevelCol="1"/>
  <cols>
    <col min="1" max="1" width="2.5546875" style="1" customWidth="1"/>
    <col min="2" max="2" width="93.88671875" style="1" customWidth="1"/>
    <col min="3" max="15" width="13" style="1" hidden="1" customWidth="1" outlineLevel="1"/>
    <col min="16" max="16" width="13" style="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6" width="13" style="1" customWidth="1"/>
    <col min="37" max="16384" width="9.44140625" style="1"/>
  </cols>
  <sheetData>
    <row r="2" spans="2:36" ht="17.399999999999999">
      <c r="B2" s="23" t="s">
        <v>9</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row>
    <row r="3" spans="2:36" ht="6.75" customHeight="1">
      <c r="Y3"/>
      <c r="Z3"/>
      <c r="AA3"/>
      <c r="AB3"/>
      <c r="AC3"/>
      <c r="AD3"/>
      <c r="AE3"/>
      <c r="AF3"/>
      <c r="AG3"/>
      <c r="AH3"/>
      <c r="AI3"/>
      <c r="AJ3"/>
    </row>
    <row r="4" spans="2:36" ht="8.85" customHeight="1">
      <c r="C4" s="2"/>
      <c r="D4" s="2"/>
      <c r="E4" s="113"/>
      <c r="F4" s="113"/>
      <c r="G4" s="113"/>
      <c r="H4" s="113"/>
      <c r="I4" s="113"/>
      <c r="J4" s="113"/>
      <c r="K4" s="113"/>
      <c r="L4" s="113"/>
      <c r="M4" s="113"/>
      <c r="N4" s="113"/>
      <c r="O4" s="113"/>
      <c r="P4" s="113"/>
      <c r="Q4" s="113"/>
      <c r="R4" s="113"/>
      <c r="S4" s="113"/>
      <c r="T4" s="113"/>
      <c r="U4" s="113"/>
      <c r="V4" s="113"/>
      <c r="W4" s="113"/>
      <c r="X4" s="113"/>
      <c r="Y4"/>
      <c r="Z4"/>
      <c r="AA4"/>
      <c r="AB4"/>
      <c r="AC4"/>
      <c r="AD4"/>
      <c r="AE4"/>
      <c r="AF4"/>
      <c r="AG4"/>
      <c r="AH4"/>
      <c r="AI4"/>
      <c r="AJ4"/>
    </row>
    <row r="5" spans="2:36" ht="33.6" customHeight="1">
      <c r="B5" s="5" t="s">
        <v>16</v>
      </c>
      <c r="C5" s="165" t="s">
        <v>17</v>
      </c>
      <c r="D5" s="166" t="s">
        <v>18</v>
      </c>
      <c r="E5" s="167" t="s">
        <v>140</v>
      </c>
      <c r="F5" s="167" t="s">
        <v>20</v>
      </c>
      <c r="G5" s="114" t="s">
        <v>146</v>
      </c>
      <c r="H5" s="114" t="s">
        <v>147</v>
      </c>
      <c r="I5" s="114" t="s">
        <v>148</v>
      </c>
      <c r="J5" s="31" t="s">
        <v>149</v>
      </c>
      <c r="K5" s="32" t="s">
        <v>21</v>
      </c>
      <c r="L5" s="31" t="s">
        <v>22</v>
      </c>
      <c r="M5" s="31" t="s">
        <v>23</v>
      </c>
      <c r="N5" s="31" t="s">
        <v>24</v>
      </c>
      <c r="O5" s="31" t="s">
        <v>25</v>
      </c>
      <c r="P5" s="32" t="s">
        <v>26</v>
      </c>
      <c r="Q5" s="31" t="s">
        <v>27</v>
      </c>
      <c r="R5" s="31" t="s">
        <v>28</v>
      </c>
      <c r="S5" s="31" t="s">
        <v>29</v>
      </c>
      <c r="T5" s="31" t="s">
        <v>30</v>
      </c>
      <c r="U5" s="32" t="s">
        <v>31</v>
      </c>
      <c r="V5" s="32" t="s">
        <v>32</v>
      </c>
      <c r="W5" s="32" t="s">
        <v>33</v>
      </c>
      <c r="X5" s="32" t="s">
        <v>34</v>
      </c>
      <c r="Y5" s="32" t="s">
        <v>35</v>
      </c>
      <c r="Z5" s="32" t="s">
        <v>36</v>
      </c>
      <c r="AA5" s="32" t="s">
        <v>37</v>
      </c>
      <c r="AB5" s="32" t="s">
        <v>38</v>
      </c>
      <c r="AC5" s="32" t="s">
        <v>39</v>
      </c>
      <c r="AD5" s="32" t="s">
        <v>40</v>
      </c>
      <c r="AE5" s="32" t="s">
        <v>41</v>
      </c>
      <c r="AF5" s="32" t="s">
        <v>164</v>
      </c>
      <c r="AG5" s="32" t="s">
        <v>43</v>
      </c>
      <c r="AH5" s="32" t="s">
        <v>44</v>
      </c>
      <c r="AI5" s="32" t="s">
        <v>327</v>
      </c>
      <c r="AJ5" s="32" t="s">
        <v>46</v>
      </c>
    </row>
    <row r="6" spans="2:36" ht="6.75" customHeight="1">
      <c r="B6" s="5"/>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row>
    <row r="7" spans="2:36">
      <c r="B7" s="26" t="s">
        <v>235</v>
      </c>
      <c r="C7" s="36">
        <v>1664</v>
      </c>
      <c r="D7" s="36">
        <v>1298</v>
      </c>
      <c r="E7" s="36">
        <v>1225</v>
      </c>
      <c r="F7" s="36">
        <v>1049</v>
      </c>
      <c r="G7" s="36">
        <v>296</v>
      </c>
      <c r="H7" s="36">
        <v>319</v>
      </c>
      <c r="I7" s="36">
        <v>219</v>
      </c>
      <c r="J7" s="36">
        <v>252</v>
      </c>
      <c r="K7" s="27">
        <v>1086</v>
      </c>
      <c r="L7" s="27">
        <v>247</v>
      </c>
      <c r="M7" s="27">
        <v>188</v>
      </c>
      <c r="N7" s="27">
        <v>245</v>
      </c>
      <c r="O7" s="27">
        <v>139</v>
      </c>
      <c r="P7" s="27">
        <v>819</v>
      </c>
      <c r="Q7" s="36">
        <v>308</v>
      </c>
      <c r="R7" s="36">
        <v>380</v>
      </c>
      <c r="S7" s="36">
        <v>373</v>
      </c>
      <c r="T7" s="27">
        <v>113</v>
      </c>
      <c r="U7" s="27">
        <v>1173</v>
      </c>
      <c r="V7" s="36">
        <v>456</v>
      </c>
      <c r="W7" s="36">
        <v>421</v>
      </c>
      <c r="X7" s="36">
        <v>326</v>
      </c>
      <c r="Y7" s="36">
        <v>-260</v>
      </c>
      <c r="Z7" s="36">
        <v>942</v>
      </c>
      <c r="AA7" s="36">
        <v>83</v>
      </c>
      <c r="AB7" s="36">
        <v>-255</v>
      </c>
      <c r="AC7" s="36">
        <v>-101</v>
      </c>
      <c r="AD7" s="36">
        <v>30</v>
      </c>
      <c r="AE7" s="36">
        <v>-243</v>
      </c>
      <c r="AF7" s="36">
        <v>252</v>
      </c>
      <c r="AG7" s="36">
        <v>93</v>
      </c>
      <c r="AH7" s="36">
        <v>321</v>
      </c>
      <c r="AI7" s="36">
        <v>-90</v>
      </c>
      <c r="AJ7" s="36">
        <v>577</v>
      </c>
    </row>
    <row r="8" spans="2:36">
      <c r="B8" s="1" t="s">
        <v>236</v>
      </c>
      <c r="C8" s="36">
        <v>764</v>
      </c>
      <c r="D8" s="36">
        <v>747</v>
      </c>
      <c r="E8" s="36">
        <v>923</v>
      </c>
      <c r="F8" s="36">
        <v>787</v>
      </c>
      <c r="G8" s="36">
        <v>221</v>
      </c>
      <c r="H8" s="36">
        <v>227</v>
      </c>
      <c r="I8" s="36">
        <v>286</v>
      </c>
      <c r="J8" s="36">
        <v>250</v>
      </c>
      <c r="K8" s="27">
        <v>984</v>
      </c>
      <c r="L8" s="27">
        <v>240</v>
      </c>
      <c r="M8" s="27">
        <v>256</v>
      </c>
      <c r="N8" s="27">
        <v>254</v>
      </c>
      <c r="O8" s="27">
        <v>268</v>
      </c>
      <c r="P8" s="27">
        <v>1018</v>
      </c>
      <c r="Q8" s="36">
        <v>251</v>
      </c>
      <c r="R8" s="36">
        <v>250</v>
      </c>
      <c r="S8" s="36">
        <v>260</v>
      </c>
      <c r="T8" s="27">
        <v>312</v>
      </c>
      <c r="U8" s="27">
        <v>1073</v>
      </c>
      <c r="V8" s="36">
        <v>264</v>
      </c>
      <c r="W8" s="36">
        <v>274</v>
      </c>
      <c r="X8" s="36">
        <v>275</v>
      </c>
      <c r="Y8" s="36">
        <v>755</v>
      </c>
      <c r="Z8" s="36">
        <v>1568</v>
      </c>
      <c r="AA8" s="36">
        <v>311</v>
      </c>
      <c r="AB8" s="36">
        <v>675</v>
      </c>
      <c r="AC8" s="36">
        <v>574</v>
      </c>
      <c r="AD8" s="36">
        <v>281</v>
      </c>
      <c r="AE8" s="36">
        <v>1841</v>
      </c>
      <c r="AF8" s="36">
        <v>265</v>
      </c>
      <c r="AG8" s="36">
        <v>250</v>
      </c>
      <c r="AH8" s="36">
        <v>234</v>
      </c>
      <c r="AI8" s="36">
        <v>368</v>
      </c>
      <c r="AJ8" s="36">
        <v>1117</v>
      </c>
    </row>
    <row r="9" spans="2:36">
      <c r="B9" s="26" t="s">
        <v>171</v>
      </c>
      <c r="C9" s="19">
        <v>15</v>
      </c>
      <c r="D9" s="19">
        <v>39</v>
      </c>
      <c r="E9" s="19">
        <v>-10</v>
      </c>
      <c r="F9" s="19">
        <v>-10</v>
      </c>
      <c r="G9" s="19">
        <v>10</v>
      </c>
      <c r="H9" s="19">
        <v>-5</v>
      </c>
      <c r="I9" s="19">
        <v>-2</v>
      </c>
      <c r="J9" s="19">
        <v>-8</v>
      </c>
      <c r="K9" s="15">
        <v>-5</v>
      </c>
      <c r="L9" s="15">
        <v>-5</v>
      </c>
      <c r="M9" s="15">
        <v>-2</v>
      </c>
      <c r="N9" s="15">
        <v>-6</v>
      </c>
      <c r="O9" s="15">
        <v>-2</v>
      </c>
      <c r="P9" s="15">
        <v>-15</v>
      </c>
      <c r="Q9" s="19">
        <v>-2</v>
      </c>
      <c r="R9" s="19">
        <v>-2</v>
      </c>
      <c r="S9" s="19">
        <v>-2</v>
      </c>
      <c r="T9" s="15">
        <v>-2</v>
      </c>
      <c r="U9" s="15">
        <v>-8</v>
      </c>
      <c r="V9" s="19">
        <v>-2</v>
      </c>
      <c r="W9" s="19">
        <v>-4</v>
      </c>
      <c r="X9" s="19">
        <v>-2</v>
      </c>
      <c r="Y9" s="19">
        <v>-4</v>
      </c>
      <c r="Z9" s="19">
        <v>-12</v>
      </c>
      <c r="AA9" s="19">
        <v>-2</v>
      </c>
      <c r="AB9" s="19">
        <v>-4</v>
      </c>
      <c r="AC9" s="19">
        <v>-1</v>
      </c>
      <c r="AD9" s="19">
        <v>-3</v>
      </c>
      <c r="AE9" s="19">
        <v>-10</v>
      </c>
      <c r="AF9" s="19">
        <v>-2</v>
      </c>
      <c r="AG9" s="19">
        <v>-6</v>
      </c>
      <c r="AH9" s="19">
        <v>-3</v>
      </c>
      <c r="AI9" s="19">
        <v>-10</v>
      </c>
      <c r="AJ9" s="19">
        <v>-21</v>
      </c>
    </row>
    <row r="10" spans="2:36">
      <c r="B10" s="26" t="s">
        <v>237</v>
      </c>
      <c r="C10" s="36">
        <v>-144</v>
      </c>
      <c r="D10" s="36">
        <v>3</v>
      </c>
      <c r="E10" s="36">
        <v>-73</v>
      </c>
      <c r="F10" s="36">
        <v>3</v>
      </c>
      <c r="G10" s="36">
        <v>-5</v>
      </c>
      <c r="H10" s="36">
        <v>0</v>
      </c>
      <c r="I10" s="36">
        <v>4</v>
      </c>
      <c r="J10" s="36">
        <v>-12</v>
      </c>
      <c r="K10" s="27">
        <v>-13</v>
      </c>
      <c r="L10" s="27">
        <v>15</v>
      </c>
      <c r="M10" s="27">
        <v>-5</v>
      </c>
      <c r="N10" s="27">
        <v>-13</v>
      </c>
      <c r="O10" s="27">
        <v>-7</v>
      </c>
      <c r="P10" s="27">
        <v>-10</v>
      </c>
      <c r="Q10" s="36">
        <v>-1</v>
      </c>
      <c r="R10" s="36">
        <v>22</v>
      </c>
      <c r="S10" s="187">
        <v>0</v>
      </c>
      <c r="T10" s="27">
        <v>22</v>
      </c>
      <c r="U10" s="27">
        <v>43</v>
      </c>
      <c r="V10" s="36">
        <v>1</v>
      </c>
      <c r="W10" s="36">
        <v>2</v>
      </c>
      <c r="X10" s="36">
        <v>0</v>
      </c>
      <c r="Y10" s="36">
        <v>-53</v>
      </c>
      <c r="Z10" s="36">
        <v>-50</v>
      </c>
      <c r="AA10" s="36">
        <v>-1</v>
      </c>
      <c r="AB10" s="36">
        <v>13</v>
      </c>
      <c r="AC10" s="36">
        <v>0</v>
      </c>
      <c r="AD10" s="36">
        <v>-13</v>
      </c>
      <c r="AE10" s="36">
        <v>-1</v>
      </c>
      <c r="AF10" s="36">
        <v>-3</v>
      </c>
      <c r="AG10" s="36">
        <v>-1</v>
      </c>
      <c r="AH10" s="36">
        <v>21</v>
      </c>
      <c r="AI10" s="36">
        <v>5</v>
      </c>
      <c r="AJ10" s="36">
        <v>22</v>
      </c>
    </row>
    <row r="11" spans="2:36">
      <c r="B11" s="26" t="s">
        <v>238</v>
      </c>
      <c r="C11" s="36">
        <v>52</v>
      </c>
      <c r="D11" s="36">
        <v>107</v>
      </c>
      <c r="E11" s="36">
        <v>-97</v>
      </c>
      <c r="F11" s="36">
        <v>-242</v>
      </c>
      <c r="G11" s="36">
        <v>-65</v>
      </c>
      <c r="H11" s="36">
        <v>-15</v>
      </c>
      <c r="I11" s="36">
        <v>23</v>
      </c>
      <c r="J11" s="36">
        <v>186</v>
      </c>
      <c r="K11" s="27">
        <v>129</v>
      </c>
      <c r="L11" s="27">
        <v>-90</v>
      </c>
      <c r="M11" s="27">
        <v>-123</v>
      </c>
      <c r="N11" s="27">
        <v>78</v>
      </c>
      <c r="O11" s="27">
        <v>205</v>
      </c>
      <c r="P11" s="27">
        <v>70</v>
      </c>
      <c r="Q11" s="36">
        <v>-158</v>
      </c>
      <c r="R11" s="36">
        <v>-161</v>
      </c>
      <c r="S11" s="36">
        <v>-181</v>
      </c>
      <c r="T11" s="27">
        <v>-175</v>
      </c>
      <c r="U11" s="27">
        <v>-675</v>
      </c>
      <c r="V11" s="36">
        <v>-278</v>
      </c>
      <c r="W11" s="36">
        <v>-336</v>
      </c>
      <c r="X11" s="36">
        <v>-123</v>
      </c>
      <c r="Y11" s="36">
        <v>467</v>
      </c>
      <c r="Z11" s="36">
        <v>-270</v>
      </c>
      <c r="AA11" s="36">
        <v>-300</v>
      </c>
      <c r="AB11" s="36">
        <v>52</v>
      </c>
      <c r="AC11" s="36">
        <v>227</v>
      </c>
      <c r="AD11" s="36">
        <v>331</v>
      </c>
      <c r="AE11" s="36">
        <v>310</v>
      </c>
      <c r="AF11" s="36">
        <v>-218</v>
      </c>
      <c r="AG11" s="36">
        <v>-34</v>
      </c>
      <c r="AH11" s="36">
        <v>-99</v>
      </c>
      <c r="AI11" s="36">
        <v>54</v>
      </c>
      <c r="AJ11" s="36">
        <v>-297</v>
      </c>
    </row>
    <row r="12" spans="2:36">
      <c r="B12" s="1" t="s">
        <v>239</v>
      </c>
      <c r="C12" s="19">
        <v>-44</v>
      </c>
      <c r="D12" s="19">
        <v>173</v>
      </c>
      <c r="E12" s="19">
        <v>-56</v>
      </c>
      <c r="F12" s="19">
        <v>75</v>
      </c>
      <c r="G12" s="19">
        <v>-166</v>
      </c>
      <c r="H12" s="19">
        <v>40</v>
      </c>
      <c r="I12" s="19">
        <v>103</v>
      </c>
      <c r="J12" s="19">
        <v>64</v>
      </c>
      <c r="K12" s="15">
        <v>41</v>
      </c>
      <c r="L12" s="15">
        <v>-94</v>
      </c>
      <c r="M12" s="15">
        <v>198</v>
      </c>
      <c r="N12" s="15">
        <v>-46</v>
      </c>
      <c r="O12" s="15">
        <v>-4</v>
      </c>
      <c r="P12" s="15">
        <v>54</v>
      </c>
      <c r="Q12" s="19">
        <v>-229</v>
      </c>
      <c r="R12" s="19">
        <v>-91</v>
      </c>
      <c r="S12" s="19">
        <v>-62</v>
      </c>
      <c r="T12" s="15">
        <v>-67</v>
      </c>
      <c r="U12" s="15">
        <v>-449</v>
      </c>
      <c r="V12" s="19">
        <v>-362</v>
      </c>
      <c r="W12" s="19">
        <v>-100</v>
      </c>
      <c r="X12" s="19">
        <v>192</v>
      </c>
      <c r="Y12" s="19">
        <v>312</v>
      </c>
      <c r="Z12" s="19">
        <v>42</v>
      </c>
      <c r="AA12" s="19">
        <v>-178</v>
      </c>
      <c r="AB12" s="19">
        <v>50</v>
      </c>
      <c r="AC12" s="19">
        <v>61</v>
      </c>
      <c r="AD12" s="19">
        <v>172</v>
      </c>
      <c r="AE12" s="19">
        <v>105</v>
      </c>
      <c r="AF12" s="19">
        <v>-180</v>
      </c>
      <c r="AG12" s="19">
        <v>-35</v>
      </c>
      <c r="AH12" s="19">
        <v>118</v>
      </c>
      <c r="AI12" s="19">
        <v>118</v>
      </c>
      <c r="AJ12" s="19">
        <v>21</v>
      </c>
    </row>
    <row r="13" spans="2:36">
      <c r="B13" s="26" t="s">
        <v>240</v>
      </c>
      <c r="C13" s="36">
        <v>-18</v>
      </c>
      <c r="D13" s="36">
        <v>101</v>
      </c>
      <c r="E13" s="36">
        <v>192</v>
      </c>
      <c r="F13" s="36">
        <v>15</v>
      </c>
      <c r="G13" s="36">
        <v>27</v>
      </c>
      <c r="H13" s="36">
        <v>6</v>
      </c>
      <c r="I13" s="36">
        <v>-123</v>
      </c>
      <c r="J13" s="36">
        <v>28</v>
      </c>
      <c r="K13" s="27">
        <v>-62</v>
      </c>
      <c r="L13" s="27">
        <v>-18</v>
      </c>
      <c r="M13" s="27">
        <v>-98</v>
      </c>
      <c r="N13" s="27">
        <v>-70</v>
      </c>
      <c r="O13" s="27">
        <v>156</v>
      </c>
      <c r="P13" s="27">
        <v>-30</v>
      </c>
      <c r="Q13" s="36">
        <v>210</v>
      </c>
      <c r="R13" s="36">
        <v>30</v>
      </c>
      <c r="S13" s="36">
        <v>84</v>
      </c>
      <c r="T13" s="27">
        <v>356</v>
      </c>
      <c r="U13" s="27">
        <v>680</v>
      </c>
      <c r="V13" s="36">
        <v>150</v>
      </c>
      <c r="W13" s="36">
        <v>15</v>
      </c>
      <c r="X13" s="36">
        <v>-184</v>
      </c>
      <c r="Y13" s="36">
        <v>-238</v>
      </c>
      <c r="Z13" s="36">
        <v>-257</v>
      </c>
      <c r="AA13" s="36">
        <v>223</v>
      </c>
      <c r="AB13" s="36">
        <v>-127</v>
      </c>
      <c r="AC13" s="36">
        <v>-177</v>
      </c>
      <c r="AD13" s="36">
        <v>-76</v>
      </c>
      <c r="AE13" s="36">
        <v>-157</v>
      </c>
      <c r="AF13" s="36">
        <v>261</v>
      </c>
      <c r="AG13" s="36">
        <v>-11</v>
      </c>
      <c r="AH13" s="36">
        <v>-180</v>
      </c>
      <c r="AI13" s="36">
        <v>4</v>
      </c>
      <c r="AJ13" s="36">
        <v>74</v>
      </c>
    </row>
    <row r="14" spans="2:36">
      <c r="B14" s="1" t="s">
        <v>241</v>
      </c>
      <c r="C14" s="19">
        <v>-162</v>
      </c>
      <c r="D14" s="19">
        <v>-173</v>
      </c>
      <c r="E14" s="19">
        <v>-202</v>
      </c>
      <c r="F14" s="19">
        <v>-229</v>
      </c>
      <c r="G14" s="19">
        <v>-23</v>
      </c>
      <c r="H14" s="19">
        <v>-12</v>
      </c>
      <c r="I14" s="19">
        <v>-34</v>
      </c>
      <c r="J14" s="19">
        <v>9</v>
      </c>
      <c r="K14" s="15">
        <v>-60</v>
      </c>
      <c r="L14" s="15">
        <v>18</v>
      </c>
      <c r="M14" s="15">
        <v>3</v>
      </c>
      <c r="N14" s="15">
        <v>1</v>
      </c>
      <c r="O14" s="15">
        <v>-36</v>
      </c>
      <c r="P14" s="15">
        <v>-14</v>
      </c>
      <c r="Q14" s="19">
        <v>25</v>
      </c>
      <c r="R14" s="19">
        <v>17</v>
      </c>
      <c r="S14" s="19">
        <v>10</v>
      </c>
      <c r="T14" s="15">
        <v>31</v>
      </c>
      <c r="U14" s="15">
        <v>83</v>
      </c>
      <c r="V14" s="19">
        <v>21</v>
      </c>
      <c r="W14" s="19">
        <v>9</v>
      </c>
      <c r="X14" s="19">
        <v>-5</v>
      </c>
      <c r="Y14" s="19">
        <v>-44</v>
      </c>
      <c r="Z14" s="19">
        <v>-19</v>
      </c>
      <c r="AA14" s="19">
        <v>-5</v>
      </c>
      <c r="AB14" s="19">
        <v>-15</v>
      </c>
      <c r="AC14" s="19">
        <v>-31</v>
      </c>
      <c r="AD14" s="36">
        <v>-4</v>
      </c>
      <c r="AE14" s="19">
        <v>-55</v>
      </c>
      <c r="AF14" s="19">
        <v>-31</v>
      </c>
      <c r="AG14" s="19">
        <v>-13</v>
      </c>
      <c r="AH14" s="19">
        <v>0</v>
      </c>
      <c r="AI14" s="19">
        <v>-4</v>
      </c>
      <c r="AJ14" s="19">
        <v>-48</v>
      </c>
    </row>
    <row r="15" spans="2:36">
      <c r="B15" s="42" t="s">
        <v>242</v>
      </c>
      <c r="C15" s="36">
        <v>111</v>
      </c>
      <c r="D15" s="36">
        <v>-124</v>
      </c>
      <c r="E15" s="36">
        <v>-6</v>
      </c>
      <c r="F15" s="36">
        <v>158</v>
      </c>
      <c r="G15" s="36">
        <v>24</v>
      </c>
      <c r="H15" s="36">
        <v>-367</v>
      </c>
      <c r="I15" s="36">
        <v>46</v>
      </c>
      <c r="J15" s="36">
        <v>3</v>
      </c>
      <c r="K15" s="27">
        <v>-294</v>
      </c>
      <c r="L15" s="27">
        <v>23</v>
      </c>
      <c r="M15" s="27">
        <v>-224</v>
      </c>
      <c r="N15" s="27">
        <v>41</v>
      </c>
      <c r="O15" s="27">
        <v>27</v>
      </c>
      <c r="P15" s="27">
        <v>-133</v>
      </c>
      <c r="Q15" s="36">
        <v>47</v>
      </c>
      <c r="R15" s="36">
        <v>-103</v>
      </c>
      <c r="S15" s="36">
        <v>163</v>
      </c>
      <c r="T15" s="27">
        <v>100</v>
      </c>
      <c r="U15" s="27">
        <v>207</v>
      </c>
      <c r="V15" s="36">
        <v>66</v>
      </c>
      <c r="W15" s="36">
        <v>-289</v>
      </c>
      <c r="X15" s="36">
        <v>85</v>
      </c>
      <c r="Y15" s="36">
        <v>-11</v>
      </c>
      <c r="Z15" s="36">
        <v>-149</v>
      </c>
      <c r="AA15" s="36">
        <v>92</v>
      </c>
      <c r="AB15" s="36">
        <v>-263</v>
      </c>
      <c r="AC15" s="36">
        <v>31</v>
      </c>
      <c r="AD15" s="36">
        <v>-1</v>
      </c>
      <c r="AE15" s="36">
        <v>-141</v>
      </c>
      <c r="AF15" s="36">
        <v>76</v>
      </c>
      <c r="AG15" s="36">
        <v>192</v>
      </c>
      <c r="AH15" s="36">
        <v>126</v>
      </c>
      <c r="AI15" s="36">
        <v>141</v>
      </c>
      <c r="AJ15" s="36">
        <v>535</v>
      </c>
    </row>
    <row r="16" spans="2:36">
      <c r="B16" s="1" t="s">
        <v>243</v>
      </c>
      <c r="C16" s="19">
        <v>92</v>
      </c>
      <c r="D16" s="19">
        <v>124</v>
      </c>
      <c r="E16" s="19">
        <v>22</v>
      </c>
      <c r="F16" s="19">
        <v>26</v>
      </c>
      <c r="G16" s="19">
        <v>80</v>
      </c>
      <c r="H16" s="19">
        <v>-2</v>
      </c>
      <c r="I16" s="19">
        <v>6</v>
      </c>
      <c r="J16" s="19">
        <v>-100</v>
      </c>
      <c r="K16" s="15">
        <v>-15</v>
      </c>
      <c r="L16" s="15">
        <v>54</v>
      </c>
      <c r="M16" s="15">
        <v>-10</v>
      </c>
      <c r="N16" s="15">
        <v>39</v>
      </c>
      <c r="O16" s="15">
        <v>-50</v>
      </c>
      <c r="P16" s="15">
        <v>33</v>
      </c>
      <c r="Q16" s="19">
        <v>67</v>
      </c>
      <c r="R16" s="19">
        <v>-18</v>
      </c>
      <c r="S16" s="19">
        <v>40</v>
      </c>
      <c r="T16" s="15">
        <v>-113</v>
      </c>
      <c r="U16" s="15">
        <v>-23</v>
      </c>
      <c r="V16" s="19">
        <v>34</v>
      </c>
      <c r="W16" s="19">
        <v>7</v>
      </c>
      <c r="X16" s="19">
        <v>12</v>
      </c>
      <c r="Y16" s="19">
        <v>-44</v>
      </c>
      <c r="Z16" s="19">
        <v>10</v>
      </c>
      <c r="AA16" s="19">
        <v>53</v>
      </c>
      <c r="AB16" s="19">
        <v>-46</v>
      </c>
      <c r="AC16" s="19">
        <v>108</v>
      </c>
      <c r="AD16" s="19">
        <v>38</v>
      </c>
      <c r="AE16" s="19">
        <v>152</v>
      </c>
      <c r="AF16" s="19">
        <v>-28</v>
      </c>
      <c r="AG16" s="19">
        <v>-23</v>
      </c>
      <c r="AH16" s="19">
        <v>16</v>
      </c>
      <c r="AI16" s="19">
        <v>-45</v>
      </c>
      <c r="AJ16" s="19">
        <v>-81</v>
      </c>
    </row>
    <row r="17" spans="2:36">
      <c r="B17" s="26" t="s">
        <v>244</v>
      </c>
      <c r="C17" s="36">
        <v>19</v>
      </c>
      <c r="D17" s="36">
        <v>11</v>
      </c>
      <c r="E17" s="36">
        <v>11</v>
      </c>
      <c r="F17" s="36">
        <v>12</v>
      </c>
      <c r="G17" s="36">
        <v>2</v>
      </c>
      <c r="H17" s="36">
        <v>5</v>
      </c>
      <c r="I17" s="36">
        <v>3</v>
      </c>
      <c r="J17" s="36">
        <v>5</v>
      </c>
      <c r="K17" s="27">
        <v>15</v>
      </c>
      <c r="L17" s="27">
        <v>13</v>
      </c>
      <c r="M17" s="27">
        <v>10</v>
      </c>
      <c r="N17" s="27">
        <v>0</v>
      </c>
      <c r="O17" s="27">
        <v>4</v>
      </c>
      <c r="P17" s="27">
        <v>27</v>
      </c>
      <c r="Q17" s="36">
        <v>11</v>
      </c>
      <c r="R17" s="36">
        <v>6</v>
      </c>
      <c r="S17" s="36">
        <v>1</v>
      </c>
      <c r="T17" s="27">
        <v>1</v>
      </c>
      <c r="U17" s="27">
        <v>19</v>
      </c>
      <c r="V17" s="36">
        <v>11</v>
      </c>
      <c r="W17" s="36">
        <v>4</v>
      </c>
      <c r="X17" s="36">
        <v>0</v>
      </c>
      <c r="Y17" s="36">
        <v>4</v>
      </c>
      <c r="Z17" s="36">
        <v>19</v>
      </c>
      <c r="AA17" s="36">
        <v>11</v>
      </c>
      <c r="AB17" s="36">
        <v>5</v>
      </c>
      <c r="AC17" s="36">
        <v>0</v>
      </c>
      <c r="AD17" s="19">
        <v>9</v>
      </c>
      <c r="AE17" s="36">
        <v>25</v>
      </c>
      <c r="AF17" s="36" t="s">
        <v>105</v>
      </c>
      <c r="AG17" s="36">
        <v>20</v>
      </c>
      <c r="AH17" s="36">
        <v>1</v>
      </c>
      <c r="AI17" s="36">
        <v>6</v>
      </c>
      <c r="AJ17" s="36">
        <v>27</v>
      </c>
    </row>
    <row r="18" spans="2:36">
      <c r="B18" s="26" t="s">
        <v>245</v>
      </c>
      <c r="C18" s="36"/>
      <c r="D18" s="36"/>
      <c r="E18" s="36" t="s">
        <v>105</v>
      </c>
      <c r="F18" s="36" t="s">
        <v>105</v>
      </c>
      <c r="G18" s="36" t="s">
        <v>105</v>
      </c>
      <c r="H18" s="36" t="s">
        <v>105</v>
      </c>
      <c r="I18" s="36">
        <v>-128</v>
      </c>
      <c r="J18" s="36">
        <v>-117</v>
      </c>
      <c r="K18" s="27">
        <v>-245</v>
      </c>
      <c r="L18" s="36" t="s">
        <v>105</v>
      </c>
      <c r="M18" s="36" t="s">
        <v>105</v>
      </c>
      <c r="N18" s="36" t="s">
        <v>105</v>
      </c>
      <c r="O18" s="187" t="s">
        <v>105</v>
      </c>
      <c r="P18" s="27" t="s">
        <v>105</v>
      </c>
      <c r="Q18" s="36" t="s">
        <v>105</v>
      </c>
      <c r="R18" s="187" t="s">
        <v>105</v>
      </c>
      <c r="S18" s="187" t="s">
        <v>105</v>
      </c>
      <c r="T18" s="36" t="s">
        <v>105</v>
      </c>
      <c r="U18" s="36" t="s">
        <v>105</v>
      </c>
      <c r="V18" s="36" t="s">
        <v>105</v>
      </c>
      <c r="W18" s="36" t="s">
        <v>105</v>
      </c>
      <c r="X18" s="36" t="s">
        <v>105</v>
      </c>
      <c r="Y18" s="36" t="s">
        <v>105</v>
      </c>
      <c r="Z18" s="36" t="s">
        <v>105</v>
      </c>
      <c r="AA18" s="36" t="s">
        <v>105</v>
      </c>
      <c r="AB18" s="36" t="s">
        <v>105</v>
      </c>
      <c r="AC18" s="36" t="s">
        <v>105</v>
      </c>
      <c r="AD18" s="36" t="s">
        <v>105</v>
      </c>
      <c r="AE18" s="36" t="s">
        <v>105</v>
      </c>
      <c r="AF18" s="36" t="s">
        <v>105</v>
      </c>
      <c r="AG18" s="36" t="s">
        <v>105</v>
      </c>
      <c r="AH18" s="36" t="s">
        <v>105</v>
      </c>
      <c r="AI18" s="36" t="s">
        <v>105</v>
      </c>
      <c r="AJ18" s="36" t="s">
        <v>105</v>
      </c>
    </row>
    <row r="19" spans="2:36">
      <c r="B19" s="26" t="s">
        <v>246</v>
      </c>
      <c r="C19" s="36">
        <v>-336</v>
      </c>
      <c r="D19" s="36">
        <v>-492</v>
      </c>
      <c r="E19" s="36">
        <v>-313</v>
      </c>
      <c r="F19" s="36">
        <v>-170</v>
      </c>
      <c r="G19" s="36">
        <v>-67</v>
      </c>
      <c r="H19" s="36">
        <v>-78</v>
      </c>
      <c r="I19" s="36">
        <v>0</v>
      </c>
      <c r="J19" s="36">
        <v>-64</v>
      </c>
      <c r="K19" s="27">
        <v>-209</v>
      </c>
      <c r="L19" s="27">
        <v>-106</v>
      </c>
      <c r="M19" s="27">
        <v>92</v>
      </c>
      <c r="N19" s="27">
        <v>12</v>
      </c>
      <c r="O19" s="27">
        <v>-81</v>
      </c>
      <c r="P19" s="27">
        <v>-83</v>
      </c>
      <c r="Q19" s="36">
        <v>-35</v>
      </c>
      <c r="R19" s="36">
        <v>-58</v>
      </c>
      <c r="S19" s="36">
        <v>15</v>
      </c>
      <c r="T19" s="27">
        <v>-230</v>
      </c>
      <c r="U19" s="27">
        <v>-308</v>
      </c>
      <c r="V19" s="36">
        <v>-52</v>
      </c>
      <c r="W19" s="36">
        <v>-77</v>
      </c>
      <c r="X19" s="36">
        <v>-59</v>
      </c>
      <c r="Y19" s="36">
        <v>14</v>
      </c>
      <c r="Z19" s="36">
        <v>-174</v>
      </c>
      <c r="AA19" s="36">
        <v>-60</v>
      </c>
      <c r="AB19" s="36">
        <v>-51</v>
      </c>
      <c r="AC19" s="36">
        <v>-60</v>
      </c>
      <c r="AD19" s="36">
        <v>-61</v>
      </c>
      <c r="AE19" s="36">
        <v>-232</v>
      </c>
      <c r="AF19" s="36">
        <v>-14</v>
      </c>
      <c r="AG19" s="36">
        <v>-72</v>
      </c>
      <c r="AH19" s="36">
        <v>-18</v>
      </c>
      <c r="AI19" s="36">
        <v>-109</v>
      </c>
      <c r="AJ19" s="36">
        <v>-213</v>
      </c>
    </row>
    <row r="20" spans="2:36">
      <c r="B20" s="7" t="s">
        <v>247</v>
      </c>
      <c r="C20" s="38">
        <v>1968</v>
      </c>
      <c r="D20" s="38">
        <v>1769</v>
      </c>
      <c r="E20" s="38">
        <v>1551</v>
      </c>
      <c r="F20" s="38">
        <v>1474</v>
      </c>
      <c r="G20" s="38">
        <v>334</v>
      </c>
      <c r="H20" s="38">
        <v>118</v>
      </c>
      <c r="I20" s="38">
        <v>403</v>
      </c>
      <c r="J20" s="38">
        <v>496</v>
      </c>
      <c r="K20" s="21">
        <v>1352</v>
      </c>
      <c r="L20" s="21">
        <v>297</v>
      </c>
      <c r="M20" s="21">
        <v>285</v>
      </c>
      <c r="N20" s="21">
        <v>535</v>
      </c>
      <c r="O20" s="21">
        <v>619</v>
      </c>
      <c r="P20" s="21">
        <v>1736</v>
      </c>
      <c r="Q20" s="38">
        <v>494</v>
      </c>
      <c r="R20" s="38">
        <v>272</v>
      </c>
      <c r="S20" s="38">
        <v>701</v>
      </c>
      <c r="T20" s="21">
        <v>348</v>
      </c>
      <c r="U20" s="21">
        <v>1815</v>
      </c>
      <c r="V20" s="38">
        <v>309</v>
      </c>
      <c r="W20" s="38">
        <v>-74</v>
      </c>
      <c r="X20" s="38">
        <v>517</v>
      </c>
      <c r="Y20" s="38">
        <v>898</v>
      </c>
      <c r="Z20" s="38">
        <v>1650</v>
      </c>
      <c r="AA20" s="38">
        <v>227</v>
      </c>
      <c r="AB20" s="38">
        <v>34</v>
      </c>
      <c r="AC20" s="38">
        <v>631</v>
      </c>
      <c r="AD20" s="38">
        <v>703</v>
      </c>
      <c r="AE20" s="38">
        <v>1594</v>
      </c>
      <c r="AF20" s="38">
        <v>378</v>
      </c>
      <c r="AG20" s="38">
        <v>360</v>
      </c>
      <c r="AH20" s="38">
        <v>537</v>
      </c>
      <c r="AI20" s="38">
        <v>438</v>
      </c>
      <c r="AJ20" s="38">
        <v>1713</v>
      </c>
    </row>
    <row r="21" spans="2:36">
      <c r="B21" s="47" t="s">
        <v>248</v>
      </c>
      <c r="C21" s="99">
        <v>3</v>
      </c>
      <c r="D21" s="99">
        <v>0</v>
      </c>
      <c r="E21" s="99">
        <v>0</v>
      </c>
      <c r="F21" s="99">
        <v>286</v>
      </c>
      <c r="G21" s="99">
        <v>25</v>
      </c>
      <c r="H21" s="99">
        <v>14</v>
      </c>
      <c r="I21" s="99">
        <v>52</v>
      </c>
      <c r="J21" s="99">
        <v>-122</v>
      </c>
      <c r="K21" s="129">
        <v>-31</v>
      </c>
      <c r="L21" s="99">
        <v>0</v>
      </c>
      <c r="M21" s="99">
        <v>-9</v>
      </c>
      <c r="N21" s="99">
        <v>0</v>
      </c>
      <c r="O21" s="99">
        <v>0</v>
      </c>
      <c r="P21" s="129">
        <v>-9</v>
      </c>
      <c r="Q21" s="99">
        <v>0</v>
      </c>
      <c r="R21" s="99">
        <v>0</v>
      </c>
      <c r="S21" s="99">
        <v>0</v>
      </c>
      <c r="T21" s="99">
        <v>0</v>
      </c>
      <c r="U21" s="99">
        <v>0</v>
      </c>
      <c r="V21" s="99">
        <v>0</v>
      </c>
      <c r="W21" s="99">
        <v>0</v>
      </c>
      <c r="X21" s="99">
        <v>0</v>
      </c>
      <c r="Y21" s="99">
        <v>0</v>
      </c>
      <c r="Z21" s="99">
        <v>0</v>
      </c>
      <c r="AA21" s="99">
        <v>0</v>
      </c>
      <c r="AB21" s="99">
        <v>0</v>
      </c>
      <c r="AC21" s="99">
        <v>0</v>
      </c>
      <c r="AD21" s="99">
        <v>0</v>
      </c>
      <c r="AE21" s="99">
        <v>0</v>
      </c>
      <c r="AF21" s="99">
        <v>0</v>
      </c>
      <c r="AG21" s="99">
        <v>0</v>
      </c>
      <c r="AH21" s="99">
        <v>0</v>
      </c>
      <c r="AI21" s="99">
        <v>0</v>
      </c>
      <c r="AJ21" s="99">
        <v>0</v>
      </c>
    </row>
    <row r="22" spans="2:36">
      <c r="C22" s="19"/>
      <c r="D22" s="19"/>
      <c r="E22" s="19"/>
      <c r="F22" s="19"/>
      <c r="G22" s="19"/>
      <c r="H22" s="19"/>
      <c r="I22" s="19"/>
      <c r="J22" s="19"/>
      <c r="K22" s="15"/>
      <c r="L22" s="82"/>
      <c r="M22" s="82"/>
      <c r="N22" s="82"/>
      <c r="O22" s="82"/>
      <c r="P22" s="15"/>
      <c r="Q22" s="19"/>
      <c r="R22" s="19"/>
      <c r="S22" s="19"/>
      <c r="T22" s="82"/>
      <c r="U22" s="15"/>
      <c r="V22" s="19"/>
      <c r="W22" s="19"/>
      <c r="X22" s="19"/>
      <c r="Y22" s="19"/>
      <c r="Z22" s="19"/>
      <c r="AA22" s="19"/>
      <c r="AB22" s="19"/>
      <c r="AC22" s="19"/>
      <c r="AD22" s="19"/>
      <c r="AE22" s="19"/>
      <c r="AF22" s="19"/>
      <c r="AG22" s="19"/>
      <c r="AH22" s="19"/>
      <c r="AI22" s="19"/>
      <c r="AJ22" s="19"/>
    </row>
    <row r="23" spans="2:36">
      <c r="B23" s="7" t="s">
        <v>249</v>
      </c>
      <c r="C23" s="38">
        <v>1971</v>
      </c>
      <c r="D23" s="38">
        <v>1769</v>
      </c>
      <c r="E23" s="38">
        <v>1551</v>
      </c>
      <c r="F23" s="38">
        <v>1760</v>
      </c>
      <c r="G23" s="38">
        <v>359</v>
      </c>
      <c r="H23" s="38">
        <v>132</v>
      </c>
      <c r="I23" s="38">
        <v>455</v>
      </c>
      <c r="J23" s="38">
        <v>374</v>
      </c>
      <c r="K23" s="205">
        <v>1321</v>
      </c>
      <c r="L23" s="21">
        <v>297</v>
      </c>
      <c r="M23" s="21">
        <v>276</v>
      </c>
      <c r="N23" s="21">
        <v>535</v>
      </c>
      <c r="O23" s="21">
        <v>619</v>
      </c>
      <c r="P23" s="21">
        <v>1727</v>
      </c>
      <c r="Q23" s="38">
        <v>494</v>
      </c>
      <c r="R23" s="38">
        <v>272</v>
      </c>
      <c r="S23" s="38">
        <v>701</v>
      </c>
      <c r="T23" s="21">
        <v>348</v>
      </c>
      <c r="U23" s="21">
        <v>1815</v>
      </c>
      <c r="V23" s="38">
        <v>309</v>
      </c>
      <c r="W23" s="38">
        <v>-74</v>
      </c>
      <c r="X23" s="38">
        <v>517</v>
      </c>
      <c r="Y23" s="38">
        <v>898</v>
      </c>
      <c r="Z23" s="38">
        <v>1650</v>
      </c>
      <c r="AA23" s="38">
        <v>227</v>
      </c>
      <c r="AB23" s="38">
        <v>34</v>
      </c>
      <c r="AC23" s="38">
        <v>631</v>
      </c>
      <c r="AD23" s="38">
        <v>703</v>
      </c>
      <c r="AE23" s="38">
        <v>1594</v>
      </c>
      <c r="AF23" s="38">
        <v>378</v>
      </c>
      <c r="AG23" s="38">
        <v>360</v>
      </c>
      <c r="AH23" s="38">
        <v>537</v>
      </c>
      <c r="AI23" s="38">
        <v>438</v>
      </c>
      <c r="AJ23" s="38">
        <v>1713</v>
      </c>
    </row>
    <row r="24" spans="2:36">
      <c r="C24" s="19"/>
      <c r="D24" s="19"/>
      <c r="E24" s="19"/>
      <c r="F24" s="19"/>
      <c r="G24" s="82"/>
      <c r="H24" s="82"/>
      <c r="I24" s="82"/>
      <c r="J24" s="82"/>
      <c r="K24" s="15"/>
      <c r="L24" s="82"/>
      <c r="M24" s="82"/>
      <c r="N24" s="82"/>
      <c r="O24" s="82"/>
      <c r="P24" s="15"/>
      <c r="Q24" s="19"/>
      <c r="R24" s="19"/>
      <c r="S24" s="19"/>
      <c r="T24" s="82"/>
      <c r="U24" s="15"/>
      <c r="V24" s="19"/>
      <c r="W24" s="19"/>
      <c r="X24" s="19"/>
      <c r="Y24" s="19"/>
      <c r="Z24" s="19"/>
      <c r="AA24" s="19"/>
      <c r="AB24" s="19"/>
      <c r="AC24" s="19"/>
      <c r="AD24" s="19"/>
      <c r="AE24" s="19"/>
      <c r="AF24" s="19"/>
      <c r="AG24" s="19"/>
      <c r="AH24" s="19"/>
      <c r="AI24" s="19"/>
      <c r="AJ24" s="19"/>
    </row>
    <row r="25" spans="2:36">
      <c r="B25" s="26" t="s">
        <v>250</v>
      </c>
      <c r="C25" s="36">
        <v>-916</v>
      </c>
      <c r="D25" s="36">
        <v>-948</v>
      </c>
      <c r="E25" s="36">
        <v>-1040</v>
      </c>
      <c r="F25" s="36">
        <v>-948</v>
      </c>
      <c r="G25" s="36">
        <v>-175</v>
      </c>
      <c r="H25" s="36">
        <v>-182</v>
      </c>
      <c r="I25" s="36">
        <v>-210</v>
      </c>
      <c r="J25" s="36">
        <v>-313</v>
      </c>
      <c r="K25" s="27">
        <v>-880</v>
      </c>
      <c r="L25" s="27">
        <v>-184</v>
      </c>
      <c r="M25" s="27">
        <v>-189</v>
      </c>
      <c r="N25" s="27">
        <v>-223</v>
      </c>
      <c r="O25" s="27">
        <v>-360</v>
      </c>
      <c r="P25" s="27">
        <v>-956</v>
      </c>
      <c r="Q25" s="36">
        <v>-182</v>
      </c>
      <c r="R25" s="36">
        <v>-171</v>
      </c>
      <c r="S25" s="36">
        <v>-177</v>
      </c>
      <c r="T25" s="27">
        <v>-335</v>
      </c>
      <c r="U25" s="27">
        <v>-865</v>
      </c>
      <c r="V25" s="36">
        <v>-176</v>
      </c>
      <c r="W25" s="36">
        <v>-165</v>
      </c>
      <c r="X25" s="36">
        <v>-229</v>
      </c>
      <c r="Y25" s="36">
        <v>-295</v>
      </c>
      <c r="Z25" s="36">
        <v>-865</v>
      </c>
      <c r="AA25" s="36">
        <v>-206</v>
      </c>
      <c r="AB25" s="36">
        <v>-237</v>
      </c>
      <c r="AC25" s="36">
        <v>-162</v>
      </c>
      <c r="AD25" s="36">
        <v>-188</v>
      </c>
      <c r="AE25" s="36">
        <v>-793</v>
      </c>
      <c r="AF25" s="36">
        <v>-251</v>
      </c>
      <c r="AG25" s="36">
        <v>-143</v>
      </c>
      <c r="AH25" s="36">
        <v>-180</v>
      </c>
      <c r="AI25" s="36">
        <v>-266</v>
      </c>
      <c r="AJ25" s="36">
        <v>-840</v>
      </c>
    </row>
    <row r="26" spans="2:36">
      <c r="B26" s="26" t="s">
        <v>251</v>
      </c>
      <c r="C26" s="19">
        <v>-70</v>
      </c>
      <c r="D26" s="19">
        <v>-149</v>
      </c>
      <c r="E26" s="19">
        <v>-4137</v>
      </c>
      <c r="F26" s="36">
        <v>-39</v>
      </c>
      <c r="G26" s="36">
        <v>-10</v>
      </c>
      <c r="H26" s="36">
        <v>-9</v>
      </c>
      <c r="I26" s="36">
        <v>-34</v>
      </c>
      <c r="J26" s="36">
        <v>-374</v>
      </c>
      <c r="K26" s="27">
        <v>-427</v>
      </c>
      <c r="L26" s="27">
        <v>-298</v>
      </c>
      <c r="M26" s="27">
        <v>-11</v>
      </c>
      <c r="N26" s="27">
        <v>-4</v>
      </c>
      <c r="O26" s="27">
        <v>-161</v>
      </c>
      <c r="P26" s="27">
        <v>-474</v>
      </c>
      <c r="Q26" s="36">
        <v>-6</v>
      </c>
      <c r="R26" s="36">
        <v>0</v>
      </c>
      <c r="S26" s="27">
        <v>-42</v>
      </c>
      <c r="T26" s="27">
        <v>-36</v>
      </c>
      <c r="U26" s="27">
        <v>-85</v>
      </c>
      <c r="V26" s="36">
        <v>-11</v>
      </c>
      <c r="W26" s="36">
        <v>-1</v>
      </c>
      <c r="X26" s="36">
        <v>-6</v>
      </c>
      <c r="Y26" s="36">
        <v>-9</v>
      </c>
      <c r="Z26" s="36">
        <v>-27</v>
      </c>
      <c r="AA26" s="36">
        <v>-2</v>
      </c>
      <c r="AB26" s="36">
        <v>-35</v>
      </c>
      <c r="AC26" s="36">
        <v>-12</v>
      </c>
      <c r="AD26" s="36">
        <v>-46</v>
      </c>
      <c r="AE26" s="36">
        <v>-76</v>
      </c>
      <c r="AF26" s="36">
        <v>-3</v>
      </c>
      <c r="AG26" s="36">
        <v>-4</v>
      </c>
      <c r="AH26" s="36">
        <v>-14</v>
      </c>
      <c r="AI26" s="36">
        <v>0</v>
      </c>
      <c r="AJ26" s="36">
        <v>-15</v>
      </c>
    </row>
    <row r="27" spans="2:36" ht="14.1" customHeight="1">
      <c r="B27" s="26" t="s">
        <v>252</v>
      </c>
      <c r="C27" s="19"/>
      <c r="D27" s="19"/>
      <c r="E27" s="36" t="s">
        <v>105</v>
      </c>
      <c r="F27" s="36" t="s">
        <v>105</v>
      </c>
      <c r="G27" s="36" t="s">
        <v>105</v>
      </c>
      <c r="H27" s="36" t="s">
        <v>105</v>
      </c>
      <c r="I27" s="36" t="s">
        <v>105</v>
      </c>
      <c r="J27" s="36" t="s">
        <v>105</v>
      </c>
      <c r="K27" s="36" t="s">
        <v>105</v>
      </c>
      <c r="L27" s="36" t="s">
        <v>105</v>
      </c>
      <c r="M27" s="36" t="s">
        <v>105</v>
      </c>
      <c r="N27" s="36" t="s">
        <v>105</v>
      </c>
      <c r="O27" s="36" t="s">
        <v>105</v>
      </c>
      <c r="P27" s="36" t="s">
        <v>105</v>
      </c>
      <c r="Q27" s="36">
        <v>-78</v>
      </c>
      <c r="R27" s="36">
        <v>-67</v>
      </c>
      <c r="S27" s="187">
        <v>0</v>
      </c>
      <c r="T27" s="36">
        <v>0</v>
      </c>
      <c r="U27" s="36">
        <v>-145</v>
      </c>
      <c r="V27" s="36" t="s">
        <v>105</v>
      </c>
      <c r="W27" s="36" t="s">
        <v>105</v>
      </c>
      <c r="X27" s="36">
        <v>4</v>
      </c>
      <c r="Y27" s="36">
        <v>93</v>
      </c>
      <c r="Z27" s="36">
        <v>97</v>
      </c>
      <c r="AA27" s="36">
        <v>-4</v>
      </c>
      <c r="AB27" s="36">
        <v>-22</v>
      </c>
      <c r="AC27" s="36">
        <v>-1</v>
      </c>
      <c r="AD27" s="36">
        <v>-14</v>
      </c>
      <c r="AE27" s="36">
        <v>-32</v>
      </c>
      <c r="AF27" s="36">
        <v>-13</v>
      </c>
      <c r="AG27" s="36">
        <v>0</v>
      </c>
      <c r="AH27" s="36">
        <v>0</v>
      </c>
      <c r="AI27" s="36">
        <v>0</v>
      </c>
      <c r="AJ27" s="36">
        <v>-13</v>
      </c>
    </row>
    <row r="28" spans="2:36" ht="14.1" customHeight="1">
      <c r="B28" s="6" t="s">
        <v>334</v>
      </c>
      <c r="C28" s="19"/>
      <c r="D28" s="19"/>
      <c r="E28" s="36" t="s">
        <v>105</v>
      </c>
      <c r="F28" s="36" t="s">
        <v>105</v>
      </c>
      <c r="G28" s="36" t="s">
        <v>105</v>
      </c>
      <c r="H28" s="36" t="s">
        <v>105</v>
      </c>
      <c r="I28" s="36" t="s">
        <v>105</v>
      </c>
      <c r="J28" s="36" t="s">
        <v>105</v>
      </c>
      <c r="K28" s="36" t="s">
        <v>105</v>
      </c>
      <c r="L28" s="36" t="s">
        <v>105</v>
      </c>
      <c r="M28" s="36" t="s">
        <v>105</v>
      </c>
      <c r="N28" s="36" t="s">
        <v>105</v>
      </c>
      <c r="O28" s="36" t="s">
        <v>105</v>
      </c>
      <c r="P28" s="36" t="s">
        <v>105</v>
      </c>
      <c r="Q28" s="36" t="s">
        <v>105</v>
      </c>
      <c r="R28" s="36" t="s">
        <v>105</v>
      </c>
      <c r="S28" s="36" t="s">
        <v>105</v>
      </c>
      <c r="T28" s="36">
        <v>-21</v>
      </c>
      <c r="U28" s="36">
        <v>-21</v>
      </c>
      <c r="V28" s="36" t="s">
        <v>105</v>
      </c>
      <c r="W28" s="36" t="s">
        <v>105</v>
      </c>
      <c r="X28" s="36" t="s">
        <v>105</v>
      </c>
      <c r="Y28" s="36" t="s">
        <v>105</v>
      </c>
      <c r="Z28" s="36" t="s">
        <v>105</v>
      </c>
      <c r="AA28" s="36" t="s">
        <v>105</v>
      </c>
      <c r="AB28" s="36">
        <v>-13</v>
      </c>
      <c r="AC28" s="36" t="s">
        <v>105</v>
      </c>
      <c r="AD28" s="36" t="s">
        <v>105</v>
      </c>
      <c r="AE28" s="36">
        <v>-5</v>
      </c>
      <c r="AF28" s="36" t="s">
        <v>105</v>
      </c>
      <c r="AG28" s="36">
        <v>0</v>
      </c>
      <c r="AH28" s="36">
        <v>0</v>
      </c>
      <c r="AI28" s="36">
        <v>0</v>
      </c>
      <c r="AJ28" s="36">
        <v>-6</v>
      </c>
    </row>
    <row r="29" spans="2:36" ht="13.35" customHeight="1">
      <c r="B29" s="26" t="s">
        <v>253</v>
      </c>
      <c r="C29" s="19">
        <v>13</v>
      </c>
      <c r="D29" s="19">
        <v>17</v>
      </c>
      <c r="E29" s="36">
        <v>12</v>
      </c>
      <c r="F29" s="36">
        <v>16</v>
      </c>
      <c r="G29" s="36">
        <v>9</v>
      </c>
      <c r="H29" s="36">
        <v>0</v>
      </c>
      <c r="I29" s="36">
        <v>10</v>
      </c>
      <c r="J29" s="36">
        <v>6</v>
      </c>
      <c r="K29" s="36">
        <v>25</v>
      </c>
      <c r="L29" s="36">
        <v>6</v>
      </c>
      <c r="M29" s="36">
        <v>6</v>
      </c>
      <c r="N29" s="36">
        <v>20</v>
      </c>
      <c r="O29" s="36">
        <v>13</v>
      </c>
      <c r="P29" s="36">
        <v>45</v>
      </c>
      <c r="Q29" s="36">
        <v>7</v>
      </c>
      <c r="R29" s="36">
        <v>1</v>
      </c>
      <c r="S29" s="36">
        <v>0</v>
      </c>
      <c r="T29" s="36">
        <v>1</v>
      </c>
      <c r="U29" s="36">
        <v>9</v>
      </c>
      <c r="V29" s="36">
        <v>3</v>
      </c>
      <c r="W29" s="36" t="s">
        <v>105</v>
      </c>
      <c r="X29" s="36" t="s">
        <v>105</v>
      </c>
      <c r="Y29" s="36">
        <v>2</v>
      </c>
      <c r="Z29" s="36">
        <v>5</v>
      </c>
      <c r="AA29" s="36">
        <v>13</v>
      </c>
      <c r="AB29" s="36">
        <v>1</v>
      </c>
      <c r="AC29" s="36">
        <v>0</v>
      </c>
      <c r="AD29" s="36">
        <v>1</v>
      </c>
      <c r="AE29" s="36">
        <v>15</v>
      </c>
      <c r="AF29" s="36">
        <v>16</v>
      </c>
      <c r="AG29" s="36">
        <v>3</v>
      </c>
      <c r="AH29" s="36">
        <v>-5</v>
      </c>
      <c r="AI29" s="36">
        <v>7</v>
      </c>
      <c r="AJ29" s="36">
        <v>21</v>
      </c>
    </row>
    <row r="30" spans="2:36">
      <c r="B30" s="26" t="s">
        <v>335</v>
      </c>
      <c r="C30" s="19">
        <v>421</v>
      </c>
      <c r="D30" s="19">
        <v>1</v>
      </c>
      <c r="E30" s="19">
        <v>-10</v>
      </c>
      <c r="F30" s="19">
        <v>68</v>
      </c>
      <c r="G30" s="19">
        <v>0</v>
      </c>
      <c r="H30" s="19">
        <v>-5</v>
      </c>
      <c r="I30" s="19">
        <v>2205</v>
      </c>
      <c r="J30" s="19">
        <v>10</v>
      </c>
      <c r="K30" s="15">
        <v>2208</v>
      </c>
      <c r="L30" s="27">
        <v>40</v>
      </c>
      <c r="M30" s="27">
        <v>5</v>
      </c>
      <c r="N30" s="27">
        <v>20</v>
      </c>
      <c r="O30" s="27">
        <v>0</v>
      </c>
      <c r="P30" s="15">
        <v>65</v>
      </c>
      <c r="Q30" s="187" t="s">
        <v>105</v>
      </c>
      <c r="R30" s="187">
        <v>1</v>
      </c>
      <c r="S30" s="187">
        <v>1</v>
      </c>
      <c r="T30" s="27">
        <v>0</v>
      </c>
      <c r="U30" s="15">
        <v>2</v>
      </c>
      <c r="V30" s="187" t="s">
        <v>105</v>
      </c>
      <c r="W30" s="36" t="s">
        <v>105</v>
      </c>
      <c r="X30" s="36" t="s">
        <v>105</v>
      </c>
      <c r="Y30" s="36"/>
      <c r="Z30" s="36" t="s">
        <v>105</v>
      </c>
      <c r="AA30" s="36">
        <v>43</v>
      </c>
      <c r="AB30" s="36">
        <v>0</v>
      </c>
      <c r="AC30" s="36">
        <v>2</v>
      </c>
      <c r="AD30" s="36" t="s">
        <v>105</v>
      </c>
      <c r="AE30" s="36">
        <v>43</v>
      </c>
      <c r="AF30" s="36" t="s">
        <v>105</v>
      </c>
      <c r="AG30" s="36">
        <v>3</v>
      </c>
      <c r="AH30" s="36">
        <v>17</v>
      </c>
      <c r="AI30" s="36">
        <v>-4</v>
      </c>
      <c r="AJ30" s="36">
        <v>16</v>
      </c>
    </row>
    <row r="31" spans="2:36">
      <c r="B31" s="26" t="s">
        <v>336</v>
      </c>
      <c r="C31" s="19"/>
      <c r="D31" s="19"/>
      <c r="E31" s="19"/>
      <c r="F31" s="19"/>
      <c r="G31" s="19"/>
      <c r="H31" s="19"/>
      <c r="I31" s="19"/>
      <c r="J31" s="19"/>
      <c r="K31" s="15"/>
      <c r="L31" s="27"/>
      <c r="M31" s="27"/>
      <c r="N31" s="27"/>
      <c r="O31" s="27"/>
      <c r="P31" s="15"/>
      <c r="Q31" s="187"/>
      <c r="R31" s="187"/>
      <c r="S31" s="187"/>
      <c r="T31" s="27"/>
      <c r="U31" s="15"/>
      <c r="V31" s="187"/>
      <c r="W31" s="36"/>
      <c r="X31" s="36"/>
      <c r="Y31" s="36"/>
      <c r="Z31" s="36"/>
      <c r="AA31" s="36"/>
      <c r="AB31" s="36"/>
      <c r="AC31" s="36"/>
      <c r="AD31" s="36"/>
      <c r="AE31" s="36">
        <v>2</v>
      </c>
      <c r="AF31" s="36"/>
      <c r="AG31" s="36"/>
      <c r="AH31" s="36"/>
      <c r="AI31" s="36">
        <v>0</v>
      </c>
      <c r="AJ31" s="36">
        <v>0</v>
      </c>
    </row>
    <row r="32" spans="2:36">
      <c r="B32" s="26" t="s">
        <v>254</v>
      </c>
      <c r="C32" s="36">
        <v>111</v>
      </c>
      <c r="D32" s="36">
        <v>218</v>
      </c>
      <c r="E32" s="36">
        <v>17</v>
      </c>
      <c r="F32" s="36">
        <v>-24</v>
      </c>
      <c r="G32" s="36">
        <v>-13</v>
      </c>
      <c r="H32" s="36">
        <v>0</v>
      </c>
      <c r="I32" s="36">
        <v>-1203</v>
      </c>
      <c r="J32" s="36">
        <v>-8</v>
      </c>
      <c r="K32" s="27">
        <v>-1223</v>
      </c>
      <c r="L32" s="27">
        <v>146</v>
      </c>
      <c r="M32" s="27">
        <v>222</v>
      </c>
      <c r="N32" s="27">
        <v>212</v>
      </c>
      <c r="O32" s="27">
        <v>140</v>
      </c>
      <c r="P32" s="27">
        <v>720</v>
      </c>
      <c r="Q32" s="36">
        <v>204</v>
      </c>
      <c r="R32" s="36">
        <v>73</v>
      </c>
      <c r="S32" s="36">
        <v>-99</v>
      </c>
      <c r="T32" s="27">
        <v>-155</v>
      </c>
      <c r="U32" s="27">
        <v>23</v>
      </c>
      <c r="V32" s="36">
        <v>-9</v>
      </c>
      <c r="W32" s="36">
        <v>91</v>
      </c>
      <c r="X32" s="36">
        <v>38</v>
      </c>
      <c r="Y32" s="36">
        <v>-123</v>
      </c>
      <c r="Z32" s="36">
        <v>-3</v>
      </c>
      <c r="AA32" s="36">
        <v>-21</v>
      </c>
      <c r="AB32" s="36">
        <v>120</v>
      </c>
      <c r="AC32" s="36">
        <v>149</v>
      </c>
      <c r="AD32" s="36">
        <v>-87</v>
      </c>
      <c r="AE32" s="36">
        <v>161</v>
      </c>
      <c r="AF32" s="36">
        <v>-13</v>
      </c>
      <c r="AG32" s="36">
        <v>14</v>
      </c>
      <c r="AH32" s="36">
        <v>85</v>
      </c>
      <c r="AI32" s="36">
        <v>52</v>
      </c>
      <c r="AJ32" s="36">
        <v>137</v>
      </c>
    </row>
    <row r="33" spans="2:36">
      <c r="B33" s="26" t="s">
        <v>255</v>
      </c>
      <c r="C33" s="36"/>
      <c r="D33" s="36"/>
      <c r="E33" s="36" t="s">
        <v>105</v>
      </c>
      <c r="F33" s="36">
        <v>43</v>
      </c>
      <c r="G33" s="36">
        <v>4</v>
      </c>
      <c r="H33" s="36">
        <v>12</v>
      </c>
      <c r="I33" s="36">
        <v>5</v>
      </c>
      <c r="J33" s="36">
        <v>31</v>
      </c>
      <c r="K33" s="27">
        <v>52</v>
      </c>
      <c r="L33" s="27">
        <v>6</v>
      </c>
      <c r="M33" s="27">
        <v>8</v>
      </c>
      <c r="N33" s="27">
        <v>13</v>
      </c>
      <c r="O33" s="27">
        <v>3</v>
      </c>
      <c r="P33" s="27">
        <v>30</v>
      </c>
      <c r="Q33" s="36">
        <v>2</v>
      </c>
      <c r="R33" s="36">
        <v>5</v>
      </c>
      <c r="S33" s="36">
        <v>3</v>
      </c>
      <c r="T33" s="27">
        <v>2</v>
      </c>
      <c r="U33" s="27">
        <v>12</v>
      </c>
      <c r="V33" s="36">
        <v>3</v>
      </c>
      <c r="W33" s="36">
        <v>4</v>
      </c>
      <c r="X33" s="36">
        <v>5</v>
      </c>
      <c r="Y33" s="36">
        <v>4</v>
      </c>
      <c r="Z33" s="36">
        <v>16</v>
      </c>
      <c r="AA33" s="36">
        <v>10</v>
      </c>
      <c r="AB33" s="36">
        <v>10</v>
      </c>
      <c r="AC33" s="36">
        <v>6</v>
      </c>
      <c r="AD33" s="36">
        <v>6</v>
      </c>
      <c r="AE33" s="36">
        <v>32</v>
      </c>
      <c r="AF33" s="36">
        <v>12</v>
      </c>
      <c r="AG33" s="36">
        <v>8</v>
      </c>
      <c r="AH33" s="36">
        <v>11</v>
      </c>
      <c r="AI33" s="36">
        <v>6</v>
      </c>
      <c r="AJ33" s="36">
        <v>37</v>
      </c>
    </row>
    <row r="34" spans="2:36">
      <c r="B34" s="34"/>
      <c r="C34" s="100"/>
      <c r="D34" s="100"/>
      <c r="E34" s="100"/>
      <c r="F34" s="100"/>
      <c r="G34" s="101"/>
      <c r="H34" s="101"/>
      <c r="I34" s="101"/>
      <c r="J34" s="101"/>
      <c r="K34" s="119"/>
      <c r="L34" s="119"/>
      <c r="M34" s="119"/>
      <c r="N34" s="119"/>
      <c r="O34" s="119"/>
      <c r="P34" s="119"/>
      <c r="Q34" s="100"/>
      <c r="R34" s="100"/>
      <c r="S34" s="100"/>
      <c r="T34" s="119"/>
      <c r="U34" s="119"/>
      <c r="V34" s="100"/>
      <c r="W34" s="100"/>
      <c r="X34" s="100"/>
      <c r="Y34" s="36"/>
      <c r="Z34" s="100"/>
      <c r="AA34" s="100"/>
      <c r="AB34" s="100"/>
      <c r="AC34" s="100"/>
      <c r="AD34" s="100"/>
      <c r="AE34" s="100"/>
      <c r="AF34" s="100"/>
      <c r="AG34" s="100"/>
      <c r="AH34" s="100"/>
      <c r="AI34" s="100"/>
      <c r="AJ34" s="100"/>
    </row>
    <row r="35" spans="2:36">
      <c r="B35" s="7" t="s">
        <v>256</v>
      </c>
      <c r="C35" s="38">
        <v>-660</v>
      </c>
      <c r="D35" s="38">
        <v>-883</v>
      </c>
      <c r="E35" s="38">
        <v>-5181</v>
      </c>
      <c r="F35" s="38">
        <v>-884</v>
      </c>
      <c r="G35" s="38">
        <v>-185</v>
      </c>
      <c r="H35" s="38">
        <v>-184</v>
      </c>
      <c r="I35" s="38">
        <v>773</v>
      </c>
      <c r="J35" s="38">
        <v>-648</v>
      </c>
      <c r="K35" s="21">
        <v>-245</v>
      </c>
      <c r="L35" s="21">
        <v>-284</v>
      </c>
      <c r="M35" s="21">
        <v>41</v>
      </c>
      <c r="N35" s="21">
        <v>38</v>
      </c>
      <c r="O35" s="21">
        <v>-365</v>
      </c>
      <c r="P35" s="21">
        <v>-570</v>
      </c>
      <c r="Q35" s="38">
        <v>-53</v>
      </c>
      <c r="R35" s="38">
        <v>-158</v>
      </c>
      <c r="S35" s="38">
        <v>-315</v>
      </c>
      <c r="T35" s="21">
        <v>-544</v>
      </c>
      <c r="U35" s="21">
        <v>-1070</v>
      </c>
      <c r="V35" s="38">
        <v>-190</v>
      </c>
      <c r="W35" s="38">
        <v>-71</v>
      </c>
      <c r="X35" s="38">
        <v>-188</v>
      </c>
      <c r="Y35" s="38">
        <v>-328</v>
      </c>
      <c r="Z35" s="38">
        <v>-777</v>
      </c>
      <c r="AA35" s="38">
        <v>-167</v>
      </c>
      <c r="AB35" s="38">
        <v>-141</v>
      </c>
      <c r="AC35" s="38">
        <v>-17</v>
      </c>
      <c r="AD35" s="38">
        <v>-328</v>
      </c>
      <c r="AE35" s="38">
        <v>-653</v>
      </c>
      <c r="AF35" s="38">
        <v>-252</v>
      </c>
      <c r="AG35" s="38">
        <v>-119</v>
      </c>
      <c r="AH35" s="38">
        <v>-86</v>
      </c>
      <c r="AI35" s="38">
        <v>-205</v>
      </c>
      <c r="AJ35" s="38">
        <v>-663</v>
      </c>
    </row>
    <row r="36" spans="2:36">
      <c r="B36" s="47" t="s">
        <v>257</v>
      </c>
      <c r="C36" s="99">
        <v>0</v>
      </c>
      <c r="D36" s="99">
        <v>0</v>
      </c>
      <c r="E36" s="99">
        <v>0</v>
      </c>
      <c r="F36" s="99">
        <v>-89</v>
      </c>
      <c r="G36" s="99">
        <v>-10</v>
      </c>
      <c r="H36" s="99">
        <v>-21</v>
      </c>
      <c r="I36" s="99">
        <v>-16</v>
      </c>
      <c r="J36" s="99">
        <v>0</v>
      </c>
      <c r="K36" s="129">
        <v>-47</v>
      </c>
      <c r="L36" s="129">
        <v>0</v>
      </c>
      <c r="M36" s="129">
        <v>0</v>
      </c>
      <c r="N36" s="129">
        <v>0</v>
      </c>
      <c r="O36" s="129">
        <v>0</v>
      </c>
      <c r="P36" s="129">
        <v>0</v>
      </c>
      <c r="Q36" s="99">
        <v>0</v>
      </c>
      <c r="R36" s="99">
        <v>0</v>
      </c>
      <c r="S36" s="99">
        <v>0</v>
      </c>
      <c r="T36" s="129">
        <v>0</v>
      </c>
      <c r="U36" s="129">
        <v>0</v>
      </c>
      <c r="V36" s="99">
        <v>0</v>
      </c>
      <c r="W36" s="99">
        <v>0</v>
      </c>
      <c r="X36" s="99">
        <v>0</v>
      </c>
      <c r="Y36" s="99">
        <v>0</v>
      </c>
      <c r="Z36" s="99">
        <v>0</v>
      </c>
      <c r="AA36" s="99">
        <v>0</v>
      </c>
      <c r="AB36" s="99">
        <v>0</v>
      </c>
      <c r="AC36" s="99">
        <v>0</v>
      </c>
      <c r="AD36" s="99">
        <v>0</v>
      </c>
      <c r="AE36" s="99">
        <v>0</v>
      </c>
      <c r="AF36" s="99">
        <v>0</v>
      </c>
      <c r="AG36" s="99">
        <v>0</v>
      </c>
      <c r="AH36" s="99">
        <v>0</v>
      </c>
      <c r="AI36" s="99">
        <v>0</v>
      </c>
      <c r="AJ36" s="99">
        <v>0</v>
      </c>
    </row>
    <row r="37" spans="2:36">
      <c r="C37" s="19"/>
      <c r="D37" s="19"/>
      <c r="E37" s="19"/>
      <c r="F37" s="19"/>
      <c r="G37" s="19"/>
      <c r="H37" s="19"/>
      <c r="I37" s="19"/>
      <c r="J37" s="19"/>
      <c r="K37" s="15"/>
      <c r="L37" s="15"/>
      <c r="M37" s="15"/>
      <c r="N37" s="15"/>
      <c r="O37" s="15"/>
      <c r="P37" s="15"/>
      <c r="Q37" s="19"/>
      <c r="R37" s="19"/>
      <c r="S37" s="19"/>
      <c r="T37" s="15"/>
      <c r="U37" s="15"/>
      <c r="V37" s="19"/>
      <c r="W37" s="19"/>
      <c r="X37" s="19"/>
      <c r="Y37" s="19"/>
      <c r="Z37" s="19"/>
      <c r="AA37" s="19"/>
      <c r="AB37" s="19"/>
      <c r="AC37" s="19"/>
      <c r="AD37" s="19"/>
      <c r="AE37" s="19"/>
      <c r="AF37" s="19"/>
      <c r="AG37" s="19"/>
      <c r="AH37" s="19"/>
      <c r="AI37" s="19"/>
      <c r="AJ37" s="19"/>
    </row>
    <row r="38" spans="2:36">
      <c r="B38" s="7" t="s">
        <v>258</v>
      </c>
      <c r="C38" s="38">
        <v>-660</v>
      </c>
      <c r="D38" s="38">
        <v>-883</v>
      </c>
      <c r="E38" s="38">
        <v>-5181</v>
      </c>
      <c r="F38" s="38">
        <v>-973</v>
      </c>
      <c r="G38" s="38">
        <v>-195</v>
      </c>
      <c r="H38" s="38">
        <v>-205</v>
      </c>
      <c r="I38" s="38">
        <v>757</v>
      </c>
      <c r="J38" s="38">
        <v>-648</v>
      </c>
      <c r="K38" s="21">
        <v>-292</v>
      </c>
      <c r="L38" s="21">
        <v>-284</v>
      </c>
      <c r="M38" s="21">
        <v>41</v>
      </c>
      <c r="N38" s="21">
        <v>38</v>
      </c>
      <c r="O38" s="21">
        <v>-365</v>
      </c>
      <c r="P38" s="21">
        <v>-570</v>
      </c>
      <c r="Q38" s="38">
        <v>-53</v>
      </c>
      <c r="R38" s="38">
        <v>-158</v>
      </c>
      <c r="S38" s="38">
        <v>-315</v>
      </c>
      <c r="T38" s="21">
        <v>-544</v>
      </c>
      <c r="U38" s="21">
        <v>-1070</v>
      </c>
      <c r="V38" s="38">
        <v>-190</v>
      </c>
      <c r="W38" s="38">
        <v>-71</v>
      </c>
      <c r="X38" s="38">
        <v>-188</v>
      </c>
      <c r="Y38" s="38">
        <v>-328</v>
      </c>
      <c r="Z38" s="38">
        <v>-777</v>
      </c>
      <c r="AA38" s="38">
        <v>-167</v>
      </c>
      <c r="AB38" s="38">
        <v>-141</v>
      </c>
      <c r="AC38" s="38">
        <v>-17</v>
      </c>
      <c r="AD38" s="38">
        <v>-328</v>
      </c>
      <c r="AE38" s="38">
        <v>-653</v>
      </c>
      <c r="AF38" s="38">
        <v>-252</v>
      </c>
      <c r="AG38" s="38">
        <v>-119</v>
      </c>
      <c r="AH38" s="38">
        <v>-86</v>
      </c>
      <c r="AI38" s="38">
        <v>-205</v>
      </c>
      <c r="AJ38" s="38">
        <v>-663</v>
      </c>
    </row>
    <row r="39" spans="2:36">
      <c r="C39" s="19"/>
      <c r="D39" s="19"/>
      <c r="E39" s="19"/>
      <c r="F39" s="19"/>
      <c r="G39" s="82"/>
      <c r="H39" s="82"/>
      <c r="I39" s="82"/>
      <c r="J39" s="82"/>
      <c r="K39" s="15"/>
      <c r="L39" s="82"/>
      <c r="M39" s="82"/>
      <c r="N39" s="82"/>
      <c r="O39" s="82"/>
      <c r="P39" s="15"/>
      <c r="Q39" s="19"/>
      <c r="R39" s="19"/>
      <c r="S39" s="19"/>
      <c r="T39" s="82"/>
      <c r="U39" s="15"/>
      <c r="V39" s="19"/>
      <c r="W39" s="19"/>
      <c r="X39" s="19"/>
      <c r="Y39" s="19"/>
      <c r="Z39" s="19"/>
      <c r="AA39" s="19"/>
      <c r="AB39" s="19"/>
      <c r="AC39" s="19"/>
      <c r="AD39" s="19"/>
      <c r="AE39" s="19"/>
      <c r="AF39" s="19"/>
      <c r="AG39" s="19"/>
      <c r="AH39" s="19"/>
      <c r="AI39" s="19"/>
      <c r="AJ39" s="19"/>
    </row>
    <row r="40" spans="2:36">
      <c r="B40" s="26" t="s">
        <v>259</v>
      </c>
      <c r="C40" s="36">
        <v>3</v>
      </c>
      <c r="D40" s="36">
        <v>4</v>
      </c>
      <c r="E40" s="36">
        <v>0</v>
      </c>
      <c r="F40" s="36">
        <v>2</v>
      </c>
      <c r="G40" s="36">
        <v>0</v>
      </c>
      <c r="H40" s="36">
        <v>1</v>
      </c>
      <c r="I40" s="36">
        <v>3</v>
      </c>
      <c r="J40" s="36">
        <v>0</v>
      </c>
      <c r="K40" s="27">
        <v>4</v>
      </c>
      <c r="L40" s="27">
        <v>3</v>
      </c>
      <c r="M40" s="27">
        <v>-1</v>
      </c>
      <c r="N40" s="27">
        <v>0</v>
      </c>
      <c r="O40" s="27">
        <v>0</v>
      </c>
      <c r="P40" s="27">
        <v>2</v>
      </c>
      <c r="Q40" s="187" t="s">
        <v>105</v>
      </c>
      <c r="R40" s="187">
        <v>0</v>
      </c>
      <c r="S40" s="187">
        <v>0</v>
      </c>
      <c r="T40" s="27">
        <v>0</v>
      </c>
      <c r="U40" s="27">
        <v>0</v>
      </c>
      <c r="V40" s="187">
        <v>0</v>
      </c>
      <c r="W40" s="187">
        <v>0</v>
      </c>
      <c r="X40" s="187">
        <v>0</v>
      </c>
      <c r="Y40" s="187">
        <v>0</v>
      </c>
      <c r="Z40" s="187">
        <v>0</v>
      </c>
      <c r="AA40" s="187">
        <v>0</v>
      </c>
      <c r="AB40" s="187">
        <v>0</v>
      </c>
      <c r="AC40" s="187">
        <v>0</v>
      </c>
      <c r="AD40" s="187">
        <v>0</v>
      </c>
      <c r="AE40" s="187">
        <v>0</v>
      </c>
      <c r="AF40" s="187">
        <v>0</v>
      </c>
      <c r="AG40" s="187">
        <v>0</v>
      </c>
      <c r="AH40" s="187">
        <v>0</v>
      </c>
      <c r="AI40" s="187">
        <v>0</v>
      </c>
      <c r="AJ40" s="187">
        <v>0</v>
      </c>
    </row>
    <row r="41" spans="2:36">
      <c r="B41" s="1" t="s">
        <v>260</v>
      </c>
      <c r="C41" s="19">
        <v>-466</v>
      </c>
      <c r="D41" s="19">
        <v>-536</v>
      </c>
      <c r="E41" s="19">
        <v>-536</v>
      </c>
      <c r="F41" s="36">
        <v>-536</v>
      </c>
      <c r="G41" s="36">
        <v>0</v>
      </c>
      <c r="H41" s="36">
        <v>-536</v>
      </c>
      <c r="I41" s="36" t="s">
        <v>105</v>
      </c>
      <c r="J41" s="36">
        <v>0</v>
      </c>
      <c r="K41" s="27">
        <v>-536</v>
      </c>
      <c r="L41" s="15">
        <v>0</v>
      </c>
      <c r="M41" s="15">
        <v>-266</v>
      </c>
      <c r="N41" s="15">
        <v>-270</v>
      </c>
      <c r="O41" s="27">
        <v>0</v>
      </c>
      <c r="P41" s="27">
        <v>-536</v>
      </c>
      <c r="Q41" s="19">
        <v>0</v>
      </c>
      <c r="R41" s="19">
        <v>-536</v>
      </c>
      <c r="S41" s="19">
        <v>0</v>
      </c>
      <c r="T41" s="27">
        <v>0</v>
      </c>
      <c r="U41" s="27">
        <v>-536</v>
      </c>
      <c r="V41" s="19">
        <v>0</v>
      </c>
      <c r="W41" s="19">
        <v>-545</v>
      </c>
      <c r="X41" s="19">
        <v>0</v>
      </c>
      <c r="Y41" s="19">
        <v>0</v>
      </c>
      <c r="Z41" s="19">
        <v>-545</v>
      </c>
      <c r="AA41" s="19">
        <v>0</v>
      </c>
      <c r="AB41" s="19">
        <v>-545</v>
      </c>
      <c r="AC41" s="19">
        <v>0</v>
      </c>
      <c r="AD41" s="19">
        <v>0</v>
      </c>
      <c r="AE41" s="19">
        <v>-545</v>
      </c>
      <c r="AF41" s="19">
        <v>0</v>
      </c>
      <c r="AG41" s="19">
        <v>-545</v>
      </c>
      <c r="AH41" s="19">
        <v>0</v>
      </c>
      <c r="AI41" s="19">
        <v>0</v>
      </c>
      <c r="AJ41" s="19">
        <v>-545</v>
      </c>
    </row>
    <row r="42" spans="2:36">
      <c r="B42" s="26" t="s">
        <v>261</v>
      </c>
      <c r="C42" s="36">
        <v>-11</v>
      </c>
      <c r="D42" s="36">
        <v>-9</v>
      </c>
      <c r="E42" s="36">
        <v>-14</v>
      </c>
      <c r="F42" s="36">
        <v>-16</v>
      </c>
      <c r="G42" s="36">
        <v>-5</v>
      </c>
      <c r="H42" s="36">
        <v>-5</v>
      </c>
      <c r="I42" s="36">
        <v>-1</v>
      </c>
      <c r="J42" s="36">
        <v>-1</v>
      </c>
      <c r="K42" s="27">
        <v>-12</v>
      </c>
      <c r="L42" s="27">
        <v>-6</v>
      </c>
      <c r="M42" s="27">
        <v>-7</v>
      </c>
      <c r="N42" s="27">
        <v>0</v>
      </c>
      <c r="O42" s="27">
        <v>-3</v>
      </c>
      <c r="P42" s="27">
        <v>-16</v>
      </c>
      <c r="Q42" s="36">
        <v>-6</v>
      </c>
      <c r="R42" s="36">
        <v>-14</v>
      </c>
      <c r="S42" s="36">
        <v>0</v>
      </c>
      <c r="T42" s="27">
        <v>-1</v>
      </c>
      <c r="U42" s="27">
        <v>-21</v>
      </c>
      <c r="V42" s="36">
        <v>-2</v>
      </c>
      <c r="W42" s="36">
        <v>-8</v>
      </c>
      <c r="X42" s="36">
        <v>-1</v>
      </c>
      <c r="Y42" s="36">
        <v>-2</v>
      </c>
      <c r="Z42" s="36">
        <v>-13</v>
      </c>
      <c r="AA42" s="36">
        <v>-1</v>
      </c>
      <c r="AB42" s="36">
        <v>-3</v>
      </c>
      <c r="AC42" s="36">
        <v>-3</v>
      </c>
      <c r="AD42" s="36">
        <v>-3</v>
      </c>
      <c r="AE42" s="36">
        <v>-10</v>
      </c>
      <c r="AF42" s="36">
        <v>-4</v>
      </c>
      <c r="AG42" s="36">
        <v>-12</v>
      </c>
      <c r="AH42" s="36">
        <v>0</v>
      </c>
      <c r="AI42" s="36">
        <v>-4</v>
      </c>
      <c r="AJ42" s="36">
        <v>-20</v>
      </c>
    </row>
    <row r="43" spans="2:36">
      <c r="B43" s="1" t="s">
        <v>262</v>
      </c>
      <c r="C43" s="19">
        <v>0</v>
      </c>
      <c r="D43" s="19">
        <v>0</v>
      </c>
      <c r="E43" s="19">
        <v>0</v>
      </c>
      <c r="F43" s="19">
        <v>0</v>
      </c>
      <c r="G43" s="19">
        <v>0</v>
      </c>
      <c r="H43" s="19">
        <v>0</v>
      </c>
      <c r="I43" s="19">
        <v>0</v>
      </c>
      <c r="J43" s="36">
        <v>0</v>
      </c>
      <c r="K43" s="15">
        <v>0</v>
      </c>
      <c r="L43" s="15">
        <v>0</v>
      </c>
      <c r="M43" s="15">
        <v>0</v>
      </c>
      <c r="N43" s="15">
        <v>0</v>
      </c>
      <c r="O43" s="27">
        <v>0</v>
      </c>
      <c r="P43" s="15">
        <v>0</v>
      </c>
      <c r="Q43" s="19">
        <v>0</v>
      </c>
      <c r="R43" s="19">
        <v>0</v>
      </c>
      <c r="S43" s="19">
        <v>0</v>
      </c>
      <c r="T43" s="27">
        <v>0</v>
      </c>
      <c r="U43" s="15">
        <v>0</v>
      </c>
      <c r="V43" s="19">
        <v>0</v>
      </c>
      <c r="W43" s="19">
        <v>0</v>
      </c>
      <c r="X43" s="19">
        <v>-5</v>
      </c>
      <c r="Y43" s="36">
        <v>0</v>
      </c>
      <c r="Z43" s="19">
        <v>-5</v>
      </c>
      <c r="AA43" s="19">
        <v>0</v>
      </c>
      <c r="AB43" s="19">
        <v>0</v>
      </c>
      <c r="AC43" s="19">
        <v>0</v>
      </c>
      <c r="AD43" s="19">
        <v>0</v>
      </c>
      <c r="AE43" s="19" t="s">
        <v>105</v>
      </c>
      <c r="AF43" s="19" t="s">
        <v>105</v>
      </c>
      <c r="AG43" s="19">
        <v>0</v>
      </c>
      <c r="AH43" s="19">
        <v>0</v>
      </c>
      <c r="AI43" s="19" t="s">
        <v>105</v>
      </c>
      <c r="AJ43" s="19">
        <v>0</v>
      </c>
    </row>
    <row r="44" spans="2:36">
      <c r="B44" s="26" t="s">
        <v>263</v>
      </c>
      <c r="C44" s="27">
        <v>-14</v>
      </c>
      <c r="D44" s="27">
        <v>-15</v>
      </c>
      <c r="E44" s="27">
        <v>-19</v>
      </c>
      <c r="F44" s="36">
        <v>-17</v>
      </c>
      <c r="G44" s="36">
        <v>-11</v>
      </c>
      <c r="H44" s="36">
        <v>-6</v>
      </c>
      <c r="I44" s="36">
        <v>0</v>
      </c>
      <c r="J44" s="36">
        <v>0</v>
      </c>
      <c r="K44" s="27">
        <v>-17</v>
      </c>
      <c r="L44" s="27">
        <v>-15</v>
      </c>
      <c r="M44" s="27">
        <v>-1</v>
      </c>
      <c r="N44" s="27">
        <v>0</v>
      </c>
      <c r="O44" s="27">
        <v>0</v>
      </c>
      <c r="P44" s="27">
        <v>-16</v>
      </c>
      <c r="Q44" s="36">
        <v>-15</v>
      </c>
      <c r="R44" s="36">
        <v>0</v>
      </c>
      <c r="S44" s="36">
        <v>0</v>
      </c>
      <c r="T44" s="27">
        <v>0</v>
      </c>
      <c r="U44" s="27">
        <v>-15</v>
      </c>
      <c r="V44" s="36">
        <v>-16</v>
      </c>
      <c r="W44" s="36">
        <v>0</v>
      </c>
      <c r="X44" s="36">
        <v>0</v>
      </c>
      <c r="Y44" s="36">
        <v>0</v>
      </c>
      <c r="Z44" s="36">
        <v>-16</v>
      </c>
      <c r="AA44" s="36">
        <v>-16</v>
      </c>
      <c r="AB44" s="36">
        <v>0</v>
      </c>
      <c r="AC44" s="36">
        <v>0</v>
      </c>
      <c r="AD44" s="36" t="s">
        <v>105</v>
      </c>
      <c r="AE44" s="36">
        <v>-16</v>
      </c>
      <c r="AF44" s="36">
        <v>-12</v>
      </c>
      <c r="AG44" s="36">
        <v>0</v>
      </c>
      <c r="AH44" s="36">
        <v>0</v>
      </c>
      <c r="AI44" s="36">
        <v>0</v>
      </c>
      <c r="AJ44" s="36">
        <v>-12</v>
      </c>
    </row>
    <row r="45" spans="2:36">
      <c r="B45" s="26" t="s">
        <v>264</v>
      </c>
      <c r="C45" s="27">
        <v>15</v>
      </c>
      <c r="D45" s="27">
        <v>15</v>
      </c>
      <c r="E45" s="27">
        <v>20</v>
      </c>
      <c r="F45" s="36">
        <v>13</v>
      </c>
      <c r="G45" s="36">
        <v>0</v>
      </c>
      <c r="H45" s="36">
        <v>13</v>
      </c>
      <c r="I45" s="36">
        <v>0</v>
      </c>
      <c r="J45" s="36">
        <v>0</v>
      </c>
      <c r="K45" s="27">
        <v>13</v>
      </c>
      <c r="L45" s="27">
        <v>0</v>
      </c>
      <c r="M45" s="27">
        <v>12</v>
      </c>
      <c r="N45" s="27">
        <v>0</v>
      </c>
      <c r="O45" s="27">
        <v>0</v>
      </c>
      <c r="P45" s="27">
        <v>12</v>
      </c>
      <c r="Q45" s="36">
        <v>0</v>
      </c>
      <c r="R45" s="36">
        <v>12</v>
      </c>
      <c r="S45" s="36">
        <v>0</v>
      </c>
      <c r="T45" s="27">
        <v>0</v>
      </c>
      <c r="U45" s="27">
        <v>12</v>
      </c>
      <c r="V45" s="36">
        <v>0</v>
      </c>
      <c r="W45" s="36">
        <v>12</v>
      </c>
      <c r="X45" s="36">
        <v>0</v>
      </c>
      <c r="Y45" s="36">
        <v>0</v>
      </c>
      <c r="Z45" s="36">
        <v>12</v>
      </c>
      <c r="AA45" s="36">
        <v>0</v>
      </c>
      <c r="AB45" s="36">
        <v>12</v>
      </c>
      <c r="AC45" s="36"/>
      <c r="AD45" s="36" t="s">
        <v>105</v>
      </c>
      <c r="AE45" s="36">
        <v>12</v>
      </c>
      <c r="AF45" s="36" t="s">
        <v>105</v>
      </c>
      <c r="AG45" s="36">
        <v>9</v>
      </c>
      <c r="AH45" s="36">
        <v>0</v>
      </c>
      <c r="AI45" s="36">
        <v>0</v>
      </c>
      <c r="AJ45" s="36">
        <v>9</v>
      </c>
    </row>
    <row r="46" spans="2:36">
      <c r="B46" s="26" t="s">
        <v>265</v>
      </c>
      <c r="C46" s="36">
        <v>844</v>
      </c>
      <c r="D46" s="36">
        <v>2064</v>
      </c>
      <c r="E46" s="36">
        <v>700</v>
      </c>
      <c r="F46" s="36">
        <v>61</v>
      </c>
      <c r="G46" s="36">
        <v>45</v>
      </c>
      <c r="H46" s="36">
        <v>172</v>
      </c>
      <c r="I46" s="36">
        <v>-64</v>
      </c>
      <c r="J46" s="36">
        <v>-43</v>
      </c>
      <c r="K46" s="27">
        <v>110</v>
      </c>
      <c r="L46" s="27">
        <v>228</v>
      </c>
      <c r="M46" s="27">
        <v>631</v>
      </c>
      <c r="N46" s="27">
        <v>45</v>
      </c>
      <c r="O46" s="27">
        <v>135</v>
      </c>
      <c r="P46" s="27">
        <v>1039</v>
      </c>
      <c r="Q46" s="36">
        <v>81</v>
      </c>
      <c r="R46" s="36">
        <v>3</v>
      </c>
      <c r="S46" s="36">
        <v>533</v>
      </c>
      <c r="T46" s="27">
        <v>38</v>
      </c>
      <c r="U46" s="27">
        <v>655</v>
      </c>
      <c r="V46" s="36">
        <v>156</v>
      </c>
      <c r="W46" s="36">
        <v>926</v>
      </c>
      <c r="X46" s="36">
        <v>426</v>
      </c>
      <c r="Y46" s="36">
        <v>141</v>
      </c>
      <c r="Z46" s="36">
        <v>1649</v>
      </c>
      <c r="AA46" s="36">
        <v>54</v>
      </c>
      <c r="AB46" s="36">
        <v>490</v>
      </c>
      <c r="AC46" s="36">
        <v>151</v>
      </c>
      <c r="AD46" s="36">
        <v>21</v>
      </c>
      <c r="AE46" s="36">
        <v>716</v>
      </c>
      <c r="AF46" s="36">
        <v>19</v>
      </c>
      <c r="AG46" s="36">
        <v>134</v>
      </c>
      <c r="AH46" s="36">
        <v>487</v>
      </c>
      <c r="AI46" s="36">
        <v>68</v>
      </c>
      <c r="AJ46" s="36">
        <v>708</v>
      </c>
    </row>
    <row r="47" spans="2:36">
      <c r="B47" s="104" t="s">
        <v>266</v>
      </c>
      <c r="C47" s="105">
        <v>-238</v>
      </c>
      <c r="D47" s="105">
        <v>-98</v>
      </c>
      <c r="E47" s="105">
        <v>-201</v>
      </c>
      <c r="F47" s="105">
        <v>-192</v>
      </c>
      <c r="G47" s="105">
        <v>-81</v>
      </c>
      <c r="H47" s="105">
        <v>-72</v>
      </c>
      <c r="I47" s="105">
        <v>-132</v>
      </c>
      <c r="J47" s="36">
        <v>-10</v>
      </c>
      <c r="K47" s="130">
        <v>-295</v>
      </c>
      <c r="L47" s="130">
        <v>-356</v>
      </c>
      <c r="M47" s="130">
        <v>-778</v>
      </c>
      <c r="N47" s="130">
        <v>-170</v>
      </c>
      <c r="O47" s="27">
        <v>-852</v>
      </c>
      <c r="P47" s="130">
        <v>-2156</v>
      </c>
      <c r="Q47" s="105">
        <v>-129</v>
      </c>
      <c r="R47" s="105">
        <v>-56</v>
      </c>
      <c r="S47" s="105">
        <v>-573</v>
      </c>
      <c r="T47" s="27">
        <v>-190</v>
      </c>
      <c r="U47" s="130">
        <v>-948</v>
      </c>
      <c r="V47" s="105">
        <v>-60</v>
      </c>
      <c r="W47" s="105">
        <v>-81</v>
      </c>
      <c r="X47" s="105">
        <v>-331</v>
      </c>
      <c r="Y47" s="36">
        <v>-1105</v>
      </c>
      <c r="Z47" s="105">
        <v>-1577</v>
      </c>
      <c r="AA47" s="105">
        <v>-93</v>
      </c>
      <c r="AB47" s="105">
        <v>-56</v>
      </c>
      <c r="AC47" s="105">
        <v>-529</v>
      </c>
      <c r="AD47" s="105">
        <v>-215</v>
      </c>
      <c r="AE47" s="105">
        <v>-893</v>
      </c>
      <c r="AF47" s="105">
        <v>-82</v>
      </c>
      <c r="AG47" s="105">
        <v>-65</v>
      </c>
      <c r="AH47" s="105">
        <v>-946</v>
      </c>
      <c r="AI47" s="105">
        <v>-261</v>
      </c>
      <c r="AJ47" s="105">
        <v>-1354</v>
      </c>
    </row>
    <row r="48" spans="2:36">
      <c r="B48" s="6" t="s">
        <v>267</v>
      </c>
      <c r="C48" s="19">
        <v>0</v>
      </c>
      <c r="D48" s="19">
        <v>-52</v>
      </c>
      <c r="E48" s="19">
        <v>73</v>
      </c>
      <c r="F48" s="19">
        <v>8</v>
      </c>
      <c r="G48" s="19">
        <v>-1</v>
      </c>
      <c r="H48" s="19">
        <v>16</v>
      </c>
      <c r="I48" s="19">
        <v>-6</v>
      </c>
      <c r="J48" s="36">
        <v>-10</v>
      </c>
      <c r="K48" s="15">
        <v>-1</v>
      </c>
      <c r="L48" s="15">
        <v>-8</v>
      </c>
      <c r="M48" s="15">
        <v>-15</v>
      </c>
      <c r="N48" s="15">
        <v>23</v>
      </c>
      <c r="O48" s="27">
        <v>14</v>
      </c>
      <c r="P48" s="15">
        <v>14</v>
      </c>
      <c r="Q48" s="19">
        <v>12</v>
      </c>
      <c r="R48" s="19">
        <v>77</v>
      </c>
      <c r="S48" s="19">
        <v>-5</v>
      </c>
      <c r="T48" s="27">
        <v>7</v>
      </c>
      <c r="U48" s="15">
        <v>91</v>
      </c>
      <c r="V48" s="19">
        <v>1</v>
      </c>
      <c r="W48" s="19">
        <v>-65</v>
      </c>
      <c r="X48" s="19">
        <v>-39</v>
      </c>
      <c r="Y48" s="36">
        <v>-1</v>
      </c>
      <c r="Z48" s="19">
        <v>-104</v>
      </c>
      <c r="AA48" s="19">
        <v>3</v>
      </c>
      <c r="AB48" s="19">
        <v>7</v>
      </c>
      <c r="AC48" s="19">
        <v>6</v>
      </c>
      <c r="AD48" s="19">
        <v>-4</v>
      </c>
      <c r="AE48" s="19">
        <v>12</v>
      </c>
      <c r="AF48" s="19">
        <v>11</v>
      </c>
      <c r="AG48" s="19">
        <v>-16</v>
      </c>
      <c r="AH48" s="19">
        <v>7</v>
      </c>
      <c r="AI48" s="19">
        <v>-8</v>
      </c>
      <c r="AJ48" s="19">
        <v>-7</v>
      </c>
    </row>
    <row r="49" spans="2:36">
      <c r="B49" s="26" t="s">
        <v>268</v>
      </c>
      <c r="C49" s="105"/>
      <c r="D49" s="105"/>
      <c r="E49" s="105" t="s">
        <v>105</v>
      </c>
      <c r="F49" s="105">
        <v>-121</v>
      </c>
      <c r="G49" s="105">
        <v>-18</v>
      </c>
      <c r="H49" s="105">
        <v>-44</v>
      </c>
      <c r="I49" s="105">
        <v>-19</v>
      </c>
      <c r="J49" s="36">
        <v>-33</v>
      </c>
      <c r="K49" s="130">
        <v>-114</v>
      </c>
      <c r="L49" s="130">
        <v>-15</v>
      </c>
      <c r="M49" s="130">
        <v>-23</v>
      </c>
      <c r="N49" s="130">
        <v>-12</v>
      </c>
      <c r="O49" s="27">
        <v>-27</v>
      </c>
      <c r="P49" s="130">
        <v>-77</v>
      </c>
      <c r="Q49" s="105">
        <v>-16</v>
      </c>
      <c r="R49" s="105">
        <v>-18</v>
      </c>
      <c r="S49" s="105">
        <v>-38</v>
      </c>
      <c r="T49" s="27">
        <v>-22</v>
      </c>
      <c r="U49" s="130">
        <v>-94</v>
      </c>
      <c r="V49" s="105">
        <v>-14</v>
      </c>
      <c r="W49" s="105">
        <v>-9</v>
      </c>
      <c r="X49" s="105">
        <v>-23</v>
      </c>
      <c r="Y49" s="36">
        <v>-27</v>
      </c>
      <c r="Z49" s="105">
        <v>-73</v>
      </c>
      <c r="AA49" s="105">
        <v>-15</v>
      </c>
      <c r="AB49" s="105">
        <v>-17</v>
      </c>
      <c r="AC49" s="105">
        <v>-51</v>
      </c>
      <c r="AD49" s="105">
        <v>-16</v>
      </c>
      <c r="AE49" s="105">
        <v>-99</v>
      </c>
      <c r="AF49" s="105">
        <v>-17</v>
      </c>
      <c r="AG49" s="105">
        <v>-15</v>
      </c>
      <c r="AH49" s="105">
        <v>-52</v>
      </c>
      <c r="AI49" s="105">
        <v>-25</v>
      </c>
      <c r="AJ49" s="105">
        <v>-109</v>
      </c>
    </row>
    <row r="50" spans="2:36">
      <c r="B50" s="26"/>
      <c r="C50" s="36"/>
      <c r="D50" s="36"/>
      <c r="E50" s="36"/>
      <c r="F50" s="36"/>
      <c r="G50" s="36"/>
      <c r="H50" s="36"/>
      <c r="I50" s="36"/>
      <c r="J50" s="36"/>
      <c r="K50" s="27"/>
      <c r="L50" s="27"/>
      <c r="M50" s="27"/>
      <c r="N50" s="27"/>
      <c r="O50" s="27"/>
      <c r="P50" s="27"/>
      <c r="Q50" s="36"/>
      <c r="R50" s="36"/>
      <c r="S50" s="36"/>
      <c r="T50" s="27"/>
      <c r="U50" s="27"/>
      <c r="V50" s="36"/>
      <c r="W50" s="36"/>
      <c r="X50" s="36"/>
      <c r="Y50" s="36"/>
      <c r="Z50" s="36"/>
      <c r="AA50" s="36"/>
      <c r="AB50" s="36"/>
      <c r="AC50" s="36"/>
      <c r="AD50" s="36"/>
      <c r="AE50" s="36"/>
      <c r="AF50" s="36"/>
      <c r="AG50" s="36"/>
      <c r="AH50" s="36"/>
      <c r="AI50" s="36"/>
      <c r="AJ50" s="36"/>
    </row>
    <row r="51" spans="2:36">
      <c r="B51" s="7" t="s">
        <v>269</v>
      </c>
      <c r="C51" s="38">
        <v>133</v>
      </c>
      <c r="D51" s="38">
        <v>1373</v>
      </c>
      <c r="E51" s="38">
        <v>23</v>
      </c>
      <c r="F51" s="38">
        <v>-798</v>
      </c>
      <c r="G51" s="38">
        <v>-71</v>
      </c>
      <c r="H51" s="38">
        <v>-461</v>
      </c>
      <c r="I51" s="38">
        <v>-219</v>
      </c>
      <c r="J51" s="38">
        <v>-97</v>
      </c>
      <c r="K51" s="21">
        <v>-848</v>
      </c>
      <c r="L51" s="21">
        <v>-169</v>
      </c>
      <c r="M51" s="21">
        <v>-448</v>
      </c>
      <c r="N51" s="21">
        <v>-384</v>
      </c>
      <c r="O51" s="21">
        <v>-733</v>
      </c>
      <c r="P51" s="21">
        <v>-1734</v>
      </c>
      <c r="Q51" s="38">
        <v>-73</v>
      </c>
      <c r="R51" s="38">
        <v>-532</v>
      </c>
      <c r="S51" s="38">
        <v>-83</v>
      </c>
      <c r="T51" s="21">
        <v>-168</v>
      </c>
      <c r="U51" s="21">
        <v>-856</v>
      </c>
      <c r="V51" s="38">
        <v>65</v>
      </c>
      <c r="W51" s="38">
        <v>230</v>
      </c>
      <c r="X51" s="38">
        <v>27</v>
      </c>
      <c r="Y51" s="38">
        <v>-994</v>
      </c>
      <c r="Z51" s="38">
        <v>-672</v>
      </c>
      <c r="AA51" s="38">
        <v>-68</v>
      </c>
      <c r="AB51" s="38">
        <v>-112</v>
      </c>
      <c r="AC51" s="38">
        <v>-426</v>
      </c>
      <c r="AD51" s="38">
        <v>-217</v>
      </c>
      <c r="AE51" s="38">
        <v>-823</v>
      </c>
      <c r="AF51" s="38">
        <v>-85</v>
      </c>
      <c r="AG51" s="38">
        <v>-510</v>
      </c>
      <c r="AH51" s="38">
        <v>-504</v>
      </c>
      <c r="AI51" s="38">
        <v>-230</v>
      </c>
      <c r="AJ51" s="38">
        <v>-1330</v>
      </c>
    </row>
    <row r="52" spans="2:36">
      <c r="B52" s="47" t="s">
        <v>270</v>
      </c>
      <c r="C52" s="99">
        <v>0</v>
      </c>
      <c r="D52" s="99">
        <v>0</v>
      </c>
      <c r="E52" s="99">
        <v>0</v>
      </c>
      <c r="F52" s="99">
        <v>-3</v>
      </c>
      <c r="G52" s="99">
        <v>-2</v>
      </c>
      <c r="H52" s="99">
        <v>-2</v>
      </c>
      <c r="I52" s="99">
        <v>-4</v>
      </c>
      <c r="J52" s="99">
        <v>0</v>
      </c>
      <c r="K52" s="129">
        <v>-8</v>
      </c>
      <c r="L52" s="129">
        <v>0</v>
      </c>
      <c r="M52" s="129">
        <v>0</v>
      </c>
      <c r="N52" s="129">
        <v>0</v>
      </c>
      <c r="O52" s="129">
        <v>0</v>
      </c>
      <c r="P52" s="129">
        <v>0</v>
      </c>
      <c r="Q52" s="99">
        <v>0</v>
      </c>
      <c r="R52" s="99">
        <v>0</v>
      </c>
      <c r="S52" s="99">
        <v>0</v>
      </c>
      <c r="T52" s="129">
        <v>0</v>
      </c>
      <c r="U52" s="129">
        <v>0</v>
      </c>
      <c r="V52" s="99">
        <v>0</v>
      </c>
      <c r="W52" s="99">
        <v>0</v>
      </c>
      <c r="X52" s="99">
        <v>0</v>
      </c>
      <c r="Y52" s="99">
        <v>0</v>
      </c>
      <c r="Z52" s="99">
        <v>0</v>
      </c>
      <c r="AA52" s="99">
        <v>0</v>
      </c>
      <c r="AB52" s="99">
        <v>0</v>
      </c>
      <c r="AC52" s="99">
        <v>0</v>
      </c>
      <c r="AD52" s="99">
        <v>0</v>
      </c>
      <c r="AE52" s="99">
        <v>0</v>
      </c>
      <c r="AF52" s="99">
        <v>0</v>
      </c>
      <c r="AG52" s="99">
        <v>0</v>
      </c>
      <c r="AH52" s="99">
        <v>0</v>
      </c>
      <c r="AI52" s="99">
        <v>0</v>
      </c>
      <c r="AJ52" s="99">
        <v>0</v>
      </c>
    </row>
    <row r="53" spans="2:36">
      <c r="C53" s="19"/>
      <c r="D53" s="19"/>
      <c r="E53" s="19"/>
      <c r="F53" s="19"/>
      <c r="G53" s="19"/>
      <c r="H53" s="19"/>
      <c r="I53" s="19"/>
      <c r="J53" s="19"/>
      <c r="K53" s="15"/>
      <c r="L53" s="15"/>
      <c r="M53" s="15"/>
      <c r="N53" s="15"/>
      <c r="O53" s="15"/>
      <c r="P53" s="15"/>
      <c r="Q53" s="19"/>
      <c r="R53" s="19"/>
      <c r="S53" s="19"/>
      <c r="T53" s="15"/>
      <c r="U53" s="15"/>
      <c r="V53" s="19"/>
      <c r="W53" s="19"/>
      <c r="X53" s="19"/>
      <c r="Y53" s="19"/>
      <c r="Z53" s="19"/>
      <c r="AA53" s="19"/>
      <c r="AB53" s="19"/>
      <c r="AC53" s="19"/>
      <c r="AD53" s="19"/>
      <c r="AE53" s="19"/>
      <c r="AF53" s="19"/>
      <c r="AG53" s="19"/>
      <c r="AH53" s="19"/>
      <c r="AI53" s="19"/>
      <c r="AJ53" s="19"/>
    </row>
    <row r="54" spans="2:36">
      <c r="B54" s="7" t="s">
        <v>271</v>
      </c>
      <c r="C54" s="38">
        <v>133</v>
      </c>
      <c r="D54" s="38">
        <v>1373</v>
      </c>
      <c r="E54" s="38">
        <v>23</v>
      </c>
      <c r="F54" s="38">
        <v>-801</v>
      </c>
      <c r="G54" s="38">
        <v>-73</v>
      </c>
      <c r="H54" s="38">
        <v>-463</v>
      </c>
      <c r="I54" s="38">
        <v>-223</v>
      </c>
      <c r="J54" s="38">
        <v>-97</v>
      </c>
      <c r="K54" s="21">
        <v>-856</v>
      </c>
      <c r="L54" s="21">
        <v>-169</v>
      </c>
      <c r="M54" s="21">
        <v>-448</v>
      </c>
      <c r="N54" s="21">
        <v>-384</v>
      </c>
      <c r="O54" s="21">
        <v>-733</v>
      </c>
      <c r="P54" s="21">
        <v>-1734</v>
      </c>
      <c r="Q54" s="38">
        <v>-73</v>
      </c>
      <c r="R54" s="38">
        <v>-532</v>
      </c>
      <c r="S54" s="38">
        <v>-83</v>
      </c>
      <c r="T54" s="21">
        <v>-168</v>
      </c>
      <c r="U54" s="21">
        <v>-856</v>
      </c>
      <c r="V54" s="38">
        <v>65</v>
      </c>
      <c r="W54" s="38">
        <v>230</v>
      </c>
      <c r="X54" s="38">
        <v>27</v>
      </c>
      <c r="Y54" s="38">
        <v>-994</v>
      </c>
      <c r="Z54" s="38">
        <v>-672</v>
      </c>
      <c r="AA54" s="38">
        <v>-68</v>
      </c>
      <c r="AB54" s="38">
        <v>-112</v>
      </c>
      <c r="AC54" s="38">
        <v>-426</v>
      </c>
      <c r="AD54" s="38">
        <v>-217</v>
      </c>
      <c r="AE54" s="38">
        <v>-823</v>
      </c>
      <c r="AF54" s="38">
        <v>-85</v>
      </c>
      <c r="AG54" s="38">
        <v>-119</v>
      </c>
      <c r="AH54" s="38">
        <v>-504</v>
      </c>
      <c r="AI54" s="38">
        <v>-622</v>
      </c>
      <c r="AJ54" s="38">
        <v>-1330</v>
      </c>
    </row>
    <row r="55" spans="2:36">
      <c r="C55" s="19"/>
      <c r="D55" s="19"/>
      <c r="E55" s="19"/>
      <c r="F55" s="19"/>
      <c r="G55" s="19"/>
      <c r="H55" s="19"/>
      <c r="I55" s="19"/>
      <c r="J55" s="19"/>
      <c r="K55" s="15"/>
      <c r="L55" s="15"/>
      <c r="M55" s="15"/>
      <c r="N55" s="15"/>
      <c r="O55" s="15"/>
      <c r="P55" s="15"/>
      <c r="Q55" s="19"/>
      <c r="R55" s="19"/>
      <c r="S55" s="19"/>
      <c r="T55" s="15"/>
      <c r="U55" s="15"/>
      <c r="V55" s="19"/>
      <c r="W55" s="19"/>
      <c r="X55" s="19"/>
      <c r="Y55" s="19"/>
      <c r="Z55" s="19"/>
      <c r="AA55" s="19"/>
      <c r="AB55" s="19"/>
      <c r="AC55" s="19"/>
      <c r="AD55" s="19"/>
      <c r="AE55" s="19"/>
      <c r="AF55" s="19"/>
      <c r="AG55" s="19"/>
      <c r="AH55" s="19"/>
      <c r="AI55" s="19"/>
      <c r="AJ55" s="19"/>
    </row>
    <row r="56" spans="2:36" ht="14.4" thickBot="1">
      <c r="B56" s="8" t="s">
        <v>272</v>
      </c>
      <c r="C56" s="102">
        <v>1444</v>
      </c>
      <c r="D56" s="102">
        <v>2259</v>
      </c>
      <c r="E56" s="102">
        <v>-3607</v>
      </c>
      <c r="F56" s="102">
        <v>-14</v>
      </c>
      <c r="G56" s="102">
        <v>91</v>
      </c>
      <c r="H56" s="102">
        <v>-536</v>
      </c>
      <c r="I56" s="102">
        <v>989</v>
      </c>
      <c r="J56" s="102">
        <v>-371</v>
      </c>
      <c r="K56" s="20">
        <v>173</v>
      </c>
      <c r="L56" s="20">
        <v>-156</v>
      </c>
      <c r="M56" s="20">
        <v>-131</v>
      </c>
      <c r="N56" s="20">
        <v>189</v>
      </c>
      <c r="O56" s="20">
        <v>-479</v>
      </c>
      <c r="P56" s="20">
        <v>-577</v>
      </c>
      <c r="Q56" s="102">
        <v>368</v>
      </c>
      <c r="R56" s="102">
        <v>-418</v>
      </c>
      <c r="S56" s="102">
        <v>303</v>
      </c>
      <c r="T56" s="20">
        <v>-364</v>
      </c>
      <c r="U56" s="20">
        <v>-111</v>
      </c>
      <c r="V56" s="102">
        <v>184</v>
      </c>
      <c r="W56" s="102">
        <v>85</v>
      </c>
      <c r="X56" s="102">
        <v>356</v>
      </c>
      <c r="Y56" s="102">
        <v>-424</v>
      </c>
      <c r="Z56" s="102">
        <v>201</v>
      </c>
      <c r="AA56" s="102">
        <v>-8</v>
      </c>
      <c r="AB56" s="102">
        <v>-219</v>
      </c>
      <c r="AC56" s="102">
        <v>188</v>
      </c>
      <c r="AD56" s="102">
        <v>158</v>
      </c>
      <c r="AE56" s="102">
        <v>118</v>
      </c>
      <c r="AF56" s="102">
        <v>41</v>
      </c>
      <c r="AG56" s="102">
        <v>-269</v>
      </c>
      <c r="AH56" s="102">
        <v>-53</v>
      </c>
      <c r="AI56" s="102">
        <v>1</v>
      </c>
      <c r="AJ56" s="102">
        <v>-280</v>
      </c>
    </row>
    <row r="57" spans="2:36" ht="14.4" thickTop="1">
      <c r="C57" s="19"/>
      <c r="D57" s="19"/>
      <c r="E57" s="19"/>
      <c r="F57" s="19"/>
      <c r="G57" s="19"/>
      <c r="H57" s="19"/>
      <c r="I57" s="19"/>
      <c r="J57" s="19"/>
      <c r="K57" s="15"/>
      <c r="L57" s="82"/>
      <c r="M57" s="82"/>
      <c r="N57" s="82"/>
      <c r="O57" s="82"/>
      <c r="P57" s="15"/>
      <c r="Q57" s="19"/>
      <c r="R57" s="19"/>
      <c r="S57" s="19"/>
      <c r="T57" s="82"/>
      <c r="U57" s="15"/>
      <c r="V57" s="19"/>
      <c r="W57" s="19"/>
      <c r="X57" s="19"/>
      <c r="Y57" s="19"/>
      <c r="Z57" s="19"/>
      <c r="AA57" s="19"/>
      <c r="AB57" s="19"/>
      <c r="AC57" s="19"/>
      <c r="AD57" s="19"/>
      <c r="AE57" s="19"/>
      <c r="AF57" s="19"/>
      <c r="AG57" s="19"/>
      <c r="AH57" s="19"/>
      <c r="AI57" s="19"/>
      <c r="AJ57" s="19"/>
    </row>
    <row r="58" spans="2:36">
      <c r="B58" s="37" t="s">
        <v>273</v>
      </c>
      <c r="C58" s="70">
        <v>921</v>
      </c>
      <c r="D58" s="70">
        <v>2368</v>
      </c>
      <c r="E58" s="70">
        <v>4623</v>
      </c>
      <c r="F58" s="70">
        <v>1004</v>
      </c>
      <c r="G58" s="70">
        <v>988</v>
      </c>
      <c r="H58" s="70">
        <v>1085</v>
      </c>
      <c r="I58" s="70">
        <v>540</v>
      </c>
      <c r="J58" s="70">
        <v>1532</v>
      </c>
      <c r="K58" s="39">
        <v>988</v>
      </c>
      <c r="L58" s="39">
        <v>1165</v>
      </c>
      <c r="M58" s="39">
        <v>999</v>
      </c>
      <c r="N58" s="39">
        <v>864</v>
      </c>
      <c r="O58" s="39">
        <v>1043</v>
      </c>
      <c r="P58" s="39">
        <v>1165</v>
      </c>
      <c r="Q58" s="70">
        <v>563</v>
      </c>
      <c r="R58" s="70">
        <v>936</v>
      </c>
      <c r="S58" s="70">
        <v>520</v>
      </c>
      <c r="T58" s="39">
        <v>821</v>
      </c>
      <c r="U58" s="39">
        <v>563</v>
      </c>
      <c r="V58" s="70">
        <v>456</v>
      </c>
      <c r="W58" s="70">
        <v>647</v>
      </c>
      <c r="X58" s="70">
        <v>731</v>
      </c>
      <c r="Y58" s="70">
        <v>1078</v>
      </c>
      <c r="Z58" s="70">
        <v>456</v>
      </c>
      <c r="AA58" s="70">
        <v>645</v>
      </c>
      <c r="AB58" s="70">
        <v>633</v>
      </c>
      <c r="AC58" s="70">
        <v>398</v>
      </c>
      <c r="AD58" s="70">
        <v>589</v>
      </c>
      <c r="AE58" s="70">
        <v>645</v>
      </c>
      <c r="AF58" s="70">
        <v>749</v>
      </c>
      <c r="AG58" s="70">
        <v>794</v>
      </c>
      <c r="AH58" s="70">
        <v>519</v>
      </c>
      <c r="AI58" s="70">
        <v>460</v>
      </c>
      <c r="AJ58" s="70">
        <v>749</v>
      </c>
    </row>
    <row r="59" spans="2:36">
      <c r="B59" s="1" t="s">
        <v>272</v>
      </c>
      <c r="C59" s="19">
        <v>1444</v>
      </c>
      <c r="D59" s="19">
        <v>2259</v>
      </c>
      <c r="E59" s="19">
        <v>-3607</v>
      </c>
      <c r="F59" s="19">
        <v>-14</v>
      </c>
      <c r="G59" s="19">
        <v>91</v>
      </c>
      <c r="H59" s="19">
        <v>-536</v>
      </c>
      <c r="I59" s="19">
        <v>989</v>
      </c>
      <c r="J59" s="19">
        <v>-371</v>
      </c>
      <c r="K59" s="15">
        <v>173</v>
      </c>
      <c r="L59" s="15">
        <v>-156</v>
      </c>
      <c r="M59" s="15">
        <v>-131</v>
      </c>
      <c r="N59" s="15">
        <v>189</v>
      </c>
      <c r="O59" s="15">
        <v>-479</v>
      </c>
      <c r="P59" s="15">
        <v>-577</v>
      </c>
      <c r="Q59" s="19">
        <v>368</v>
      </c>
      <c r="R59" s="19">
        <v>-418</v>
      </c>
      <c r="S59" s="19">
        <v>303</v>
      </c>
      <c r="T59" s="15">
        <v>-364</v>
      </c>
      <c r="U59" s="15">
        <v>-111</v>
      </c>
      <c r="V59" s="19">
        <v>184</v>
      </c>
      <c r="W59" s="19">
        <v>85</v>
      </c>
      <c r="X59" s="19">
        <v>356</v>
      </c>
      <c r="Y59" s="19">
        <f>Y56</f>
        <v>-424</v>
      </c>
      <c r="Z59" s="19">
        <v>201</v>
      </c>
      <c r="AA59" s="19">
        <v>-8</v>
      </c>
      <c r="AB59" s="19">
        <v>-219</v>
      </c>
      <c r="AC59" s="19">
        <v>188</v>
      </c>
      <c r="AD59" s="19">
        <v>158</v>
      </c>
      <c r="AE59" s="19">
        <v>118</v>
      </c>
      <c r="AF59" s="19">
        <v>41</v>
      </c>
      <c r="AG59" s="19">
        <v>-269</v>
      </c>
      <c r="AH59" s="19">
        <v>-53</v>
      </c>
      <c r="AI59" s="19">
        <v>3</v>
      </c>
      <c r="AJ59" s="19">
        <v>-280</v>
      </c>
    </row>
    <row r="60" spans="2:36">
      <c r="B60" s="26" t="s">
        <v>274</v>
      </c>
      <c r="C60" s="36">
        <v>3</v>
      </c>
      <c r="D60" s="36">
        <v>-4</v>
      </c>
      <c r="E60" s="36">
        <v>-12</v>
      </c>
      <c r="F60" s="36">
        <v>-2</v>
      </c>
      <c r="G60" s="36">
        <v>6</v>
      </c>
      <c r="H60" s="36">
        <v>-9</v>
      </c>
      <c r="I60" s="36">
        <v>3</v>
      </c>
      <c r="J60" s="36">
        <v>4</v>
      </c>
      <c r="K60" s="27">
        <v>4</v>
      </c>
      <c r="L60" s="27">
        <v>-10</v>
      </c>
      <c r="M60" s="27">
        <v>-4</v>
      </c>
      <c r="N60" s="27">
        <v>-10</v>
      </c>
      <c r="O60" s="27">
        <v>-1</v>
      </c>
      <c r="P60" s="27">
        <v>-25</v>
      </c>
      <c r="Q60" s="36">
        <v>5</v>
      </c>
      <c r="R60" s="36">
        <v>2</v>
      </c>
      <c r="S60" s="36">
        <v>-2</v>
      </c>
      <c r="T60" s="27">
        <v>-1</v>
      </c>
      <c r="U60" s="27">
        <v>4</v>
      </c>
      <c r="V60" s="36">
        <v>7</v>
      </c>
      <c r="W60" s="36">
        <v>-1</v>
      </c>
      <c r="X60" s="36">
        <v>4</v>
      </c>
      <c r="Y60" s="36">
        <v>-22</v>
      </c>
      <c r="Z60" s="36">
        <v>-12</v>
      </c>
      <c r="AA60" s="36">
        <v>-3</v>
      </c>
      <c r="AB60" s="36">
        <v>-16</v>
      </c>
      <c r="AC60" s="36">
        <v>3</v>
      </c>
      <c r="AD60" s="36">
        <v>2</v>
      </c>
      <c r="AE60" s="36">
        <v>-14</v>
      </c>
      <c r="AF60" s="36">
        <v>4</v>
      </c>
      <c r="AG60" s="36">
        <v>-4</v>
      </c>
      <c r="AH60" s="36">
        <v>-7</v>
      </c>
      <c r="AI60" s="36">
        <v>-2</v>
      </c>
      <c r="AJ60" s="36">
        <v>-8</v>
      </c>
    </row>
    <row r="61" spans="2:36">
      <c r="B61" s="5" t="s">
        <v>275</v>
      </c>
      <c r="C61" s="81">
        <v>2368</v>
      </c>
      <c r="D61" s="81">
        <v>4623</v>
      </c>
      <c r="E61" s="81">
        <v>1004</v>
      </c>
      <c r="F61" s="81">
        <v>988</v>
      </c>
      <c r="G61" s="81">
        <v>1085</v>
      </c>
      <c r="H61" s="81">
        <v>540</v>
      </c>
      <c r="I61" s="81">
        <v>1532</v>
      </c>
      <c r="J61" s="81">
        <v>1165</v>
      </c>
      <c r="K61" s="22">
        <v>1165</v>
      </c>
      <c r="L61" s="22">
        <v>999</v>
      </c>
      <c r="M61" s="22">
        <v>864</v>
      </c>
      <c r="N61" s="22">
        <v>1043</v>
      </c>
      <c r="O61" s="22">
        <v>563</v>
      </c>
      <c r="P61" s="22">
        <v>563</v>
      </c>
      <c r="Q61" s="81">
        <v>936</v>
      </c>
      <c r="R61" s="81">
        <v>520</v>
      </c>
      <c r="S61" s="81">
        <v>821</v>
      </c>
      <c r="T61" s="22">
        <v>456</v>
      </c>
      <c r="U61" s="22">
        <v>456</v>
      </c>
      <c r="V61" s="81">
        <v>647</v>
      </c>
      <c r="W61" s="81">
        <v>731</v>
      </c>
      <c r="X61" s="81">
        <v>1091</v>
      </c>
      <c r="Y61" s="81">
        <v>632</v>
      </c>
      <c r="Z61" s="81">
        <v>645</v>
      </c>
      <c r="AA61" s="81">
        <v>634</v>
      </c>
      <c r="AB61" s="81">
        <v>398</v>
      </c>
      <c r="AC61" s="81">
        <v>589</v>
      </c>
      <c r="AD61" s="81">
        <v>749</v>
      </c>
      <c r="AE61" s="81">
        <v>749</v>
      </c>
      <c r="AF61" s="81">
        <v>794</v>
      </c>
      <c r="AG61" s="81">
        <v>521</v>
      </c>
      <c r="AH61" s="81">
        <v>459</v>
      </c>
      <c r="AI61" s="81">
        <v>461</v>
      </c>
      <c r="AJ61" s="81">
        <v>461</v>
      </c>
    </row>
    <row r="62" spans="2:36">
      <c r="B62" s="26" t="s">
        <v>276</v>
      </c>
      <c r="C62" s="36">
        <v>0</v>
      </c>
      <c r="D62" s="36">
        <v>0</v>
      </c>
      <c r="E62" s="36">
        <v>0</v>
      </c>
      <c r="F62" s="36">
        <v>0</v>
      </c>
      <c r="G62" s="36">
        <v>-6</v>
      </c>
      <c r="H62" s="36">
        <v>-11</v>
      </c>
      <c r="I62" s="36">
        <v>0</v>
      </c>
      <c r="J62" s="36">
        <v>0</v>
      </c>
      <c r="K62" s="27">
        <v>0</v>
      </c>
      <c r="L62" s="27">
        <v>0</v>
      </c>
      <c r="M62" s="27">
        <v>0</v>
      </c>
      <c r="N62" s="27">
        <v>0</v>
      </c>
      <c r="O62" s="27">
        <v>0</v>
      </c>
      <c r="P62" s="27">
        <v>0</v>
      </c>
      <c r="Q62" s="36">
        <v>0</v>
      </c>
      <c r="R62" s="36">
        <v>0</v>
      </c>
      <c r="S62" s="36">
        <v>0</v>
      </c>
      <c r="T62" s="27">
        <v>0</v>
      </c>
      <c r="U62" s="27">
        <v>0</v>
      </c>
      <c r="V62" s="36">
        <v>0</v>
      </c>
      <c r="W62" s="36">
        <v>0</v>
      </c>
      <c r="X62" s="36">
        <v>13</v>
      </c>
      <c r="Y62" s="36">
        <v>-13</v>
      </c>
      <c r="Z62" s="36">
        <v>0</v>
      </c>
      <c r="AA62" s="36">
        <v>0</v>
      </c>
      <c r="AB62" s="36">
        <v>0</v>
      </c>
      <c r="AC62" s="36">
        <v>1</v>
      </c>
      <c r="AD62" s="36">
        <v>0</v>
      </c>
      <c r="AE62" s="36">
        <v>0</v>
      </c>
      <c r="AF62" s="36">
        <v>0</v>
      </c>
      <c r="AG62" s="36">
        <v>0</v>
      </c>
      <c r="AH62" s="36">
        <v>0</v>
      </c>
      <c r="AI62" s="36">
        <v>0</v>
      </c>
      <c r="AJ62" s="36">
        <v>0</v>
      </c>
    </row>
    <row r="63" spans="2:36" ht="14.4" thickBot="1">
      <c r="B63" s="48" t="s">
        <v>277</v>
      </c>
      <c r="C63" s="92">
        <v>2368</v>
      </c>
      <c r="D63" s="92">
        <v>4623</v>
      </c>
      <c r="E63" s="92">
        <v>1004</v>
      </c>
      <c r="F63" s="92">
        <v>988</v>
      </c>
      <c r="G63" s="92">
        <v>1079</v>
      </c>
      <c r="H63" s="92">
        <v>529</v>
      </c>
      <c r="I63" s="92">
        <v>1532</v>
      </c>
      <c r="J63" s="92">
        <v>1165</v>
      </c>
      <c r="K63" s="122">
        <v>1165</v>
      </c>
      <c r="L63" s="122">
        <v>999</v>
      </c>
      <c r="M63" s="122">
        <v>864</v>
      </c>
      <c r="N63" s="122">
        <v>1043</v>
      </c>
      <c r="O63" s="122">
        <v>563</v>
      </c>
      <c r="P63" s="122">
        <v>563</v>
      </c>
      <c r="Q63" s="92">
        <v>936</v>
      </c>
      <c r="R63" s="92">
        <v>520</v>
      </c>
      <c r="S63" s="92">
        <v>821</v>
      </c>
      <c r="T63" s="122">
        <v>456</v>
      </c>
      <c r="U63" s="122">
        <v>456</v>
      </c>
      <c r="V63" s="92">
        <v>647</v>
      </c>
      <c r="W63" s="92">
        <v>731</v>
      </c>
      <c r="X63" s="92">
        <v>1078</v>
      </c>
      <c r="Y63" s="92">
        <v>645</v>
      </c>
      <c r="Z63" s="92">
        <v>645</v>
      </c>
      <c r="AA63" s="92">
        <v>634</v>
      </c>
      <c r="AB63" s="92">
        <v>398</v>
      </c>
      <c r="AC63" s="92">
        <v>588</v>
      </c>
      <c r="AD63" s="92">
        <v>749</v>
      </c>
      <c r="AE63" s="92">
        <v>749</v>
      </c>
      <c r="AF63" s="92">
        <v>794</v>
      </c>
      <c r="AG63" s="92">
        <v>521</v>
      </c>
      <c r="AH63" s="92">
        <v>459</v>
      </c>
      <c r="AI63" s="92">
        <v>461</v>
      </c>
      <c r="AJ63" s="92">
        <v>461</v>
      </c>
    </row>
    <row r="64" spans="2:36" ht="6" customHeight="1" thickTop="1">
      <c r="B64" s="5"/>
      <c r="C64" s="81"/>
      <c r="D64" s="81"/>
      <c r="E64" s="81"/>
      <c r="F64" s="81"/>
      <c r="G64" s="81"/>
      <c r="H64" s="81"/>
      <c r="I64" s="81"/>
      <c r="J64" s="81"/>
    </row>
    <row r="65" spans="2:10" ht="12" customHeight="1">
      <c r="B65" s="243"/>
      <c r="C65" s="243"/>
      <c r="D65" s="243"/>
      <c r="E65" s="110"/>
      <c r="F65" s="110"/>
      <c r="G65" s="110"/>
      <c r="H65" s="110"/>
      <c r="I65" s="110"/>
      <c r="J65" s="110"/>
    </row>
  </sheetData>
  <mergeCells count="1">
    <mergeCell ref="B65:D65"/>
  </mergeCells>
  <pageMargins left="0.25" right="0.25" top="0.75" bottom="0.75" header="0.3" footer="0.3"/>
  <pageSetup paperSize="9" scale="53" orientation="landscape" r:id="rId1"/>
  <headerFooter scaleWithDoc="0">
    <oddFooter>Page &amp;P</oddFooter>
  </headerFooter>
  <customProperties>
    <customPr name="EpmWorksheetKeyString_GUID" r:id="rId2"/>
  </customProperties>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AD43"/>
  <sheetViews>
    <sheetView showGridLines="0" view="pageBreakPreview" zoomScaleNormal="80" zoomScaleSheetLayoutView="100" zoomScalePageLayoutView="30" workbookViewId="0">
      <pane xSplit="5" topLeftCell="N1" activePane="topRight" state="frozen"/>
      <selection pane="topRight"/>
    </sheetView>
  </sheetViews>
  <sheetFormatPr baseColWidth="10" defaultColWidth="9.44140625" defaultRowHeight="13.8" outlineLevelCol="1"/>
  <cols>
    <col min="1" max="1" width="2.5546875" style="1" customWidth="1"/>
    <col min="2" max="2" width="57" style="1" customWidth="1"/>
    <col min="3" max="4" width="13.44140625" style="1" hidden="1" customWidth="1" outlineLevel="1"/>
    <col min="5" max="13" width="13" style="1" hidden="1" customWidth="1" outlineLevel="1"/>
    <col min="14" max="14" width="13" style="1" customWidth="1" collapsed="1"/>
    <col min="15" max="17" width="13" style="1" hidden="1" customWidth="1" outlineLevel="1"/>
    <col min="18" max="18" width="13" style="1" customWidth="1" collapsed="1"/>
    <col min="19" max="21" width="13" style="1" hidden="1" customWidth="1" outlineLevel="1"/>
    <col min="22" max="22" width="13" style="1" customWidth="1" collapsed="1"/>
    <col min="23" max="23" width="13" style="1" customWidth="1"/>
    <col min="24" max="24" width="11.44140625" style="1" customWidth="1"/>
    <col min="25" max="25" width="10.5546875" style="1" customWidth="1"/>
    <col min="26" max="30" width="13" style="1" customWidth="1"/>
    <col min="31" max="16384" width="9.44140625" style="1"/>
  </cols>
  <sheetData>
    <row r="2" spans="2:30" ht="17.399999999999999">
      <c r="B2" s="23" t="s">
        <v>11</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row>
    <row r="3" spans="2:30" ht="6.75" customHeight="1">
      <c r="V3"/>
      <c r="W3"/>
      <c r="X3"/>
      <c r="Y3"/>
      <c r="Z3"/>
      <c r="AA3"/>
      <c r="AB3"/>
      <c r="AC3"/>
      <c r="AD3"/>
    </row>
    <row r="4" spans="2:30" ht="14.4">
      <c r="C4" s="2"/>
      <c r="D4" s="2"/>
      <c r="E4" s="2"/>
      <c r="F4" s="2"/>
      <c r="G4" s="2"/>
      <c r="H4" s="2"/>
      <c r="I4" s="2"/>
      <c r="J4" s="2"/>
      <c r="K4" s="2"/>
      <c r="L4" s="2"/>
      <c r="M4" s="2"/>
      <c r="N4" s="2"/>
      <c r="O4" s="2"/>
      <c r="P4" s="2"/>
      <c r="Q4" s="2"/>
      <c r="R4" s="2"/>
      <c r="S4" s="2"/>
      <c r="T4" s="2"/>
      <c r="U4" s="2"/>
      <c r="V4"/>
      <c r="W4"/>
      <c r="X4"/>
      <c r="Y4"/>
      <c r="Z4"/>
      <c r="AA4"/>
      <c r="AB4"/>
      <c r="AC4"/>
      <c r="AD4"/>
    </row>
    <row r="5" spans="2:30" ht="44.25" customHeight="1">
      <c r="B5" s="5" t="s">
        <v>16</v>
      </c>
      <c r="C5" s="165" t="s">
        <v>17</v>
      </c>
      <c r="D5" s="166" t="s">
        <v>18</v>
      </c>
      <c r="E5" s="167" t="s">
        <v>140</v>
      </c>
      <c r="F5" s="167" t="s">
        <v>20</v>
      </c>
      <c r="G5" s="114" t="s">
        <v>146</v>
      </c>
      <c r="H5" s="114" t="s">
        <v>147</v>
      </c>
      <c r="I5" s="114" t="s">
        <v>148</v>
      </c>
      <c r="J5" s="32" t="s">
        <v>21</v>
      </c>
      <c r="K5" s="31" t="s">
        <v>22</v>
      </c>
      <c r="L5" s="31" t="s">
        <v>23</v>
      </c>
      <c r="M5" s="31" t="s">
        <v>24</v>
      </c>
      <c r="N5" s="32" t="s">
        <v>26</v>
      </c>
      <c r="O5" s="31" t="s">
        <v>27</v>
      </c>
      <c r="P5" s="31" t="s">
        <v>28</v>
      </c>
      <c r="Q5" s="31" t="s">
        <v>29</v>
      </c>
      <c r="R5" s="32" t="s">
        <v>31</v>
      </c>
      <c r="S5" s="32" t="s">
        <v>32</v>
      </c>
      <c r="T5" s="32" t="s">
        <v>33</v>
      </c>
      <c r="U5" s="32" t="s">
        <v>34</v>
      </c>
      <c r="V5" s="32" t="s">
        <v>36</v>
      </c>
      <c r="W5" s="32" t="s">
        <v>37</v>
      </c>
      <c r="X5" s="32" t="s">
        <v>38</v>
      </c>
      <c r="Y5" s="32" t="s">
        <v>39</v>
      </c>
      <c r="Z5" s="32" t="s">
        <v>41</v>
      </c>
      <c r="AA5" s="32" t="s">
        <v>164</v>
      </c>
      <c r="AB5" s="32" t="s">
        <v>278</v>
      </c>
      <c r="AC5" s="32" t="s">
        <v>44</v>
      </c>
      <c r="AD5" s="32" t="s">
        <v>46</v>
      </c>
    </row>
    <row r="6" spans="2:30" ht="6.75" customHeight="1">
      <c r="B6" s="5"/>
      <c r="C6" s="35"/>
      <c r="D6" s="35"/>
      <c r="E6" s="35"/>
      <c r="F6" s="35"/>
      <c r="G6" s="106"/>
      <c r="H6" s="106"/>
      <c r="I6" s="106"/>
      <c r="J6" s="127"/>
      <c r="K6" s="127"/>
      <c r="L6" s="127"/>
      <c r="M6" s="127"/>
      <c r="N6" s="127"/>
      <c r="O6" s="127"/>
      <c r="R6" s="127"/>
      <c r="S6" s="127"/>
      <c r="T6" s="127"/>
      <c r="U6" s="127"/>
      <c r="V6" s="127"/>
      <c r="W6" s="127"/>
      <c r="X6" s="127"/>
      <c r="Y6" s="127"/>
      <c r="Z6" s="127"/>
      <c r="AA6" s="127"/>
      <c r="AB6" s="127"/>
      <c r="AC6" s="127"/>
      <c r="AD6" s="127"/>
    </row>
    <row r="7" spans="2:30">
      <c r="B7" s="26" t="s">
        <v>279</v>
      </c>
      <c r="C7" s="27">
        <v>-1361</v>
      </c>
      <c r="D7" s="27">
        <v>-3240</v>
      </c>
      <c r="E7" s="36">
        <v>-3694</v>
      </c>
      <c r="F7" s="36">
        <v>-3683</v>
      </c>
      <c r="G7" s="121" t="s">
        <v>280</v>
      </c>
      <c r="H7" s="121" t="s">
        <v>281</v>
      </c>
      <c r="I7" s="121" t="s">
        <v>282</v>
      </c>
      <c r="J7" s="36">
        <v>-3712</v>
      </c>
      <c r="K7" s="147">
        <v>-3169</v>
      </c>
      <c r="L7" s="147">
        <v>-3627</v>
      </c>
      <c r="M7" s="147">
        <v>-3593</v>
      </c>
      <c r="N7" s="147">
        <v>-3564</v>
      </c>
      <c r="O7" s="201">
        <v>-3588</v>
      </c>
      <c r="P7" s="201">
        <v>-3549</v>
      </c>
      <c r="Q7" s="201">
        <v>-3627</v>
      </c>
      <c r="R7" s="201">
        <v>-3527</v>
      </c>
      <c r="S7" s="201">
        <v>-2776</v>
      </c>
      <c r="T7" s="201">
        <v>-3626</v>
      </c>
      <c r="U7" s="147">
        <v>-4001</v>
      </c>
      <c r="V7" s="147">
        <v>-4074</v>
      </c>
      <c r="W7" s="147">
        <v>-4064</v>
      </c>
      <c r="X7" s="147">
        <v>-4118</v>
      </c>
      <c r="Y7" s="147">
        <v>-3335</v>
      </c>
      <c r="Z7" s="147">
        <v>-3320</v>
      </c>
      <c r="AA7" s="147">
        <v>-3302</v>
      </c>
      <c r="AB7" s="147">
        <v>-3288</v>
      </c>
      <c r="AC7" s="147">
        <v>-2955</v>
      </c>
      <c r="AD7" s="147">
        <v>-2961</v>
      </c>
    </row>
    <row r="8" spans="2:30">
      <c r="B8" s="1" t="s">
        <v>283</v>
      </c>
      <c r="C8" s="15">
        <v>-194</v>
      </c>
      <c r="D8" s="15">
        <v>-307</v>
      </c>
      <c r="E8" s="19">
        <v>-351</v>
      </c>
      <c r="F8" s="19">
        <v>-230</v>
      </c>
      <c r="G8" s="121" t="s">
        <v>284</v>
      </c>
      <c r="H8" s="121" t="s">
        <v>285</v>
      </c>
      <c r="I8" s="121" t="s">
        <v>286</v>
      </c>
      <c r="J8" s="19">
        <v>-806</v>
      </c>
      <c r="K8" s="15">
        <v>-1661</v>
      </c>
      <c r="L8" s="15">
        <v>-1063</v>
      </c>
      <c r="M8" s="15">
        <v>-980</v>
      </c>
      <c r="N8" s="15">
        <v>-368</v>
      </c>
      <c r="O8" s="19">
        <v>-326</v>
      </c>
      <c r="P8" s="19">
        <v>-337</v>
      </c>
      <c r="Q8" s="19">
        <v>-235</v>
      </c>
      <c r="R8" s="19">
        <v>-232</v>
      </c>
      <c r="S8" s="19">
        <v>-1106</v>
      </c>
      <c r="T8" s="19">
        <v>-1282</v>
      </c>
      <c r="U8" s="15">
        <v>1180</v>
      </c>
      <c r="V8" s="15">
        <v>-243</v>
      </c>
      <c r="W8" s="15">
        <v>-264</v>
      </c>
      <c r="X8" s="15">
        <v>-711</v>
      </c>
      <c r="Y8" s="15">
        <v>-1160</v>
      </c>
      <c r="Z8" s="15">
        <v>-1006</v>
      </c>
      <c r="AA8" s="15">
        <v>-979</v>
      </c>
      <c r="AB8" s="15">
        <v>-1105</v>
      </c>
      <c r="AC8" s="15">
        <v>-971</v>
      </c>
      <c r="AD8" s="15">
        <v>-883</v>
      </c>
    </row>
    <row r="9" spans="2:30">
      <c r="B9" s="7" t="s">
        <v>287</v>
      </c>
      <c r="C9" s="21">
        <v>-1555</v>
      </c>
      <c r="D9" s="21">
        <v>-3547</v>
      </c>
      <c r="E9" s="38">
        <v>-4045</v>
      </c>
      <c r="F9" s="38">
        <v>-3913</v>
      </c>
      <c r="G9" s="38">
        <v>-4523</v>
      </c>
      <c r="H9" s="38">
        <v>-4637</v>
      </c>
      <c r="I9" s="38">
        <v>-4479</v>
      </c>
      <c r="J9" s="38">
        <v>-4518</v>
      </c>
      <c r="K9" s="21">
        <v>-4830</v>
      </c>
      <c r="L9" s="21">
        <v>-4690</v>
      </c>
      <c r="M9" s="21">
        <v>-4573</v>
      </c>
      <c r="N9" s="21">
        <v>-3932</v>
      </c>
      <c r="O9" s="21">
        <v>-3914</v>
      </c>
      <c r="P9" s="21">
        <v>-3886</v>
      </c>
      <c r="Q9" s="21">
        <v>-3862</v>
      </c>
      <c r="R9" s="21">
        <v>-3759</v>
      </c>
      <c r="S9" s="21">
        <v>-3882</v>
      </c>
      <c r="T9" s="21">
        <v>-4908</v>
      </c>
      <c r="U9" s="21">
        <v>-5181</v>
      </c>
      <c r="V9" s="21">
        <v>-4317</v>
      </c>
      <c r="W9" s="21">
        <v>-4328</v>
      </c>
      <c r="X9" s="21">
        <v>-4829</v>
      </c>
      <c r="Y9" s="21">
        <v>-4495</v>
      </c>
      <c r="Z9" s="21">
        <v>-4326</v>
      </c>
      <c r="AA9" s="21">
        <v>-4281</v>
      </c>
      <c r="AB9" s="21">
        <v>-4393</v>
      </c>
      <c r="AC9" s="21">
        <v>-3926</v>
      </c>
      <c r="AD9" s="21">
        <v>-3844</v>
      </c>
    </row>
    <row r="10" spans="2:30">
      <c r="B10" s="80" t="s">
        <v>288</v>
      </c>
      <c r="C10" s="27">
        <v>2368</v>
      </c>
      <c r="D10" s="27">
        <v>4623</v>
      </c>
      <c r="E10" s="36">
        <v>1004</v>
      </c>
      <c r="F10" s="36">
        <v>988</v>
      </c>
      <c r="G10" s="27">
        <v>1079</v>
      </c>
      <c r="H10" s="27">
        <v>529</v>
      </c>
      <c r="I10" s="27">
        <v>1532</v>
      </c>
      <c r="J10" s="36">
        <v>1165</v>
      </c>
      <c r="K10" s="27">
        <v>999</v>
      </c>
      <c r="L10" s="27">
        <v>864</v>
      </c>
      <c r="M10" s="27">
        <v>1043</v>
      </c>
      <c r="N10" s="27">
        <v>563</v>
      </c>
      <c r="O10" s="27">
        <v>936.3</v>
      </c>
      <c r="P10" s="27">
        <v>520.29999999999995</v>
      </c>
      <c r="Q10" s="27">
        <v>821</v>
      </c>
      <c r="R10" s="27">
        <v>456</v>
      </c>
      <c r="S10" s="27">
        <v>647</v>
      </c>
      <c r="T10" s="27">
        <v>731</v>
      </c>
      <c r="U10" s="27">
        <v>1078</v>
      </c>
      <c r="V10" s="27">
        <v>645</v>
      </c>
      <c r="W10" s="27">
        <v>634</v>
      </c>
      <c r="X10" s="27">
        <v>398</v>
      </c>
      <c r="Y10" s="27">
        <v>588</v>
      </c>
      <c r="Z10" s="27">
        <v>749</v>
      </c>
      <c r="AA10" s="27">
        <v>794</v>
      </c>
      <c r="AB10" s="27">
        <v>521</v>
      </c>
      <c r="AC10" s="27">
        <v>460</v>
      </c>
      <c r="AD10" s="27">
        <v>461</v>
      </c>
    </row>
    <row r="11" spans="2:30">
      <c r="B11" s="80" t="s">
        <v>289</v>
      </c>
      <c r="C11" s="15">
        <v>262</v>
      </c>
      <c r="D11" s="15">
        <v>11</v>
      </c>
      <c r="E11" s="19">
        <v>9</v>
      </c>
      <c r="F11" s="19">
        <v>8</v>
      </c>
      <c r="G11" s="36">
        <v>8</v>
      </c>
      <c r="H11" s="36">
        <v>7</v>
      </c>
      <c r="I11" s="36">
        <v>1188</v>
      </c>
      <c r="J11" s="19">
        <v>1203</v>
      </c>
      <c r="K11" s="15">
        <v>1031</v>
      </c>
      <c r="L11" s="15">
        <v>820</v>
      </c>
      <c r="M11" s="15">
        <v>609</v>
      </c>
      <c r="N11" s="15">
        <v>466</v>
      </c>
      <c r="O11" s="15">
        <v>253.9</v>
      </c>
      <c r="P11" s="15">
        <v>196</v>
      </c>
      <c r="Q11" s="15">
        <v>300</v>
      </c>
      <c r="R11" s="15">
        <v>446</v>
      </c>
      <c r="S11" s="15">
        <v>441</v>
      </c>
      <c r="T11" s="15">
        <v>341</v>
      </c>
      <c r="U11" s="15">
        <v>296</v>
      </c>
      <c r="V11" s="15">
        <v>413</v>
      </c>
      <c r="W11" s="15">
        <v>434</v>
      </c>
      <c r="X11" s="15">
        <v>313</v>
      </c>
      <c r="Y11" s="15">
        <v>165</v>
      </c>
      <c r="Z11" s="15">
        <v>261</v>
      </c>
      <c r="AA11" s="15">
        <v>269</v>
      </c>
      <c r="AB11" s="15">
        <v>259</v>
      </c>
      <c r="AC11" s="15">
        <v>176</v>
      </c>
      <c r="AD11" s="15">
        <v>128</v>
      </c>
    </row>
    <row r="12" spans="2:30">
      <c r="B12" s="80" t="s">
        <v>290</v>
      </c>
      <c r="C12" s="27">
        <v>23</v>
      </c>
      <c r="D12" s="27">
        <v>24</v>
      </c>
      <c r="E12" s="36">
        <v>9</v>
      </c>
      <c r="F12" s="36">
        <v>10</v>
      </c>
      <c r="G12" s="36">
        <v>17</v>
      </c>
      <c r="H12" s="36">
        <v>20</v>
      </c>
      <c r="I12" s="36">
        <v>25</v>
      </c>
      <c r="J12" s="36">
        <v>9</v>
      </c>
      <c r="K12" s="27">
        <v>22</v>
      </c>
      <c r="L12" s="27">
        <v>12</v>
      </c>
      <c r="M12" s="27">
        <v>11</v>
      </c>
      <c r="N12" s="27">
        <v>17</v>
      </c>
      <c r="O12" s="27">
        <v>20.3</v>
      </c>
      <c r="P12" s="27">
        <v>0.3</v>
      </c>
      <c r="Q12" s="27">
        <v>0</v>
      </c>
      <c r="R12" s="27">
        <v>0</v>
      </c>
      <c r="S12" s="27">
        <v>0</v>
      </c>
      <c r="T12" s="27">
        <v>0</v>
      </c>
      <c r="U12" s="27">
        <v>0</v>
      </c>
      <c r="V12" s="27">
        <v>2</v>
      </c>
      <c r="W12" s="27">
        <v>2</v>
      </c>
      <c r="X12" s="27">
        <v>2</v>
      </c>
      <c r="Y12" s="27">
        <v>2</v>
      </c>
      <c r="Z12" s="27">
        <v>6</v>
      </c>
      <c r="AA12" s="27">
        <v>6</v>
      </c>
      <c r="AB12" s="27">
        <v>2</v>
      </c>
      <c r="AC12" s="27">
        <v>4</v>
      </c>
      <c r="AD12" s="27">
        <v>2</v>
      </c>
    </row>
    <row r="13" spans="2:30">
      <c r="B13" s="7" t="s">
        <v>291</v>
      </c>
      <c r="C13" s="21">
        <v>2653</v>
      </c>
      <c r="D13" s="21">
        <v>4658</v>
      </c>
      <c r="E13" s="38">
        <v>1022</v>
      </c>
      <c r="F13" s="38">
        <v>1006</v>
      </c>
      <c r="G13" s="21">
        <v>1104</v>
      </c>
      <c r="H13" s="21">
        <v>556</v>
      </c>
      <c r="I13" s="21">
        <v>2745</v>
      </c>
      <c r="J13" s="38">
        <v>2377</v>
      </c>
      <c r="K13" s="21">
        <v>2052</v>
      </c>
      <c r="L13" s="21">
        <v>1696</v>
      </c>
      <c r="M13" s="21">
        <v>1663</v>
      </c>
      <c r="N13" s="21">
        <v>1046</v>
      </c>
      <c r="O13" s="21">
        <v>1210</v>
      </c>
      <c r="P13" s="21">
        <v>716</v>
      </c>
      <c r="Q13" s="21">
        <v>1121</v>
      </c>
      <c r="R13" s="21">
        <v>902</v>
      </c>
      <c r="S13" s="21">
        <v>1088</v>
      </c>
      <c r="T13" s="21">
        <v>1072</v>
      </c>
      <c r="U13" s="21">
        <v>1374</v>
      </c>
      <c r="V13" s="21">
        <v>1060</v>
      </c>
      <c r="W13" s="21">
        <v>1070</v>
      </c>
      <c r="X13" s="21">
        <v>713</v>
      </c>
      <c r="Y13" s="21">
        <v>755</v>
      </c>
      <c r="Z13" s="21">
        <v>1016</v>
      </c>
      <c r="AA13" s="21">
        <v>1069</v>
      </c>
      <c r="AB13" s="21">
        <v>782</v>
      </c>
      <c r="AC13" s="21">
        <v>640</v>
      </c>
      <c r="AD13" s="21">
        <v>591</v>
      </c>
    </row>
    <row r="14" spans="2:30">
      <c r="B14" s="26"/>
      <c r="C14" s="39"/>
      <c r="D14" s="39"/>
      <c r="E14" s="70"/>
      <c r="F14" s="70"/>
      <c r="G14" s="41"/>
      <c r="H14" s="41"/>
      <c r="I14" s="41"/>
      <c r="J14" s="70"/>
      <c r="K14" s="39"/>
      <c r="L14" s="39"/>
      <c r="M14" s="39"/>
      <c r="N14" s="39"/>
      <c r="O14" s="39"/>
      <c r="P14" s="39"/>
      <c r="Q14" s="39"/>
      <c r="R14" s="39"/>
      <c r="S14" s="39"/>
      <c r="T14" s="39"/>
      <c r="U14" s="39"/>
      <c r="V14" s="39"/>
      <c r="W14" s="39"/>
      <c r="X14" s="39"/>
      <c r="Y14" s="39"/>
      <c r="Z14" s="39"/>
      <c r="AA14" s="39"/>
      <c r="AB14" s="39"/>
      <c r="AC14" s="39"/>
      <c r="AD14" s="39"/>
    </row>
    <row r="15" spans="2:30" ht="14.4" thickBot="1">
      <c r="B15" s="8" t="s">
        <v>292</v>
      </c>
      <c r="C15" s="20">
        <v>1098</v>
      </c>
      <c r="D15" s="20">
        <v>1111</v>
      </c>
      <c r="E15" s="102">
        <v>-3023</v>
      </c>
      <c r="F15" s="102">
        <v>-2907</v>
      </c>
      <c r="G15" s="102">
        <v>-3419</v>
      </c>
      <c r="H15" s="102">
        <v>-4081</v>
      </c>
      <c r="I15" s="102">
        <v>-1734</v>
      </c>
      <c r="J15" s="102">
        <v>-2141</v>
      </c>
      <c r="K15" s="20">
        <v>-2778</v>
      </c>
      <c r="L15" s="20">
        <v>-2994</v>
      </c>
      <c r="M15" s="20">
        <v>-2910</v>
      </c>
      <c r="N15" s="20">
        <v>-2886</v>
      </c>
      <c r="O15" s="20">
        <v>-2703.5</v>
      </c>
      <c r="P15" s="20">
        <v>-3169.8</v>
      </c>
      <c r="Q15" s="20">
        <v>-2741</v>
      </c>
      <c r="R15" s="20">
        <v>-2857</v>
      </c>
      <c r="S15" s="20">
        <v>-2794</v>
      </c>
      <c r="T15" s="20">
        <v>-3836</v>
      </c>
      <c r="U15" s="20">
        <v>-3807</v>
      </c>
      <c r="V15" s="20">
        <v>-3257</v>
      </c>
      <c r="W15" s="20">
        <v>-3258</v>
      </c>
      <c r="X15" s="20">
        <v>-4116</v>
      </c>
      <c r="Y15" s="20">
        <v>-3740</v>
      </c>
      <c r="Z15" s="20">
        <v>-3310</v>
      </c>
      <c r="AA15" s="20">
        <v>-3212</v>
      </c>
      <c r="AB15" s="20">
        <v>-3611</v>
      </c>
      <c r="AC15" s="20">
        <v>-3286</v>
      </c>
      <c r="AD15" s="20">
        <v>-3253</v>
      </c>
    </row>
    <row r="16" spans="2:30" ht="14.4" thickTop="1">
      <c r="B16" s="125" t="s">
        <v>293</v>
      </c>
      <c r="C16" s="21"/>
      <c r="D16" s="21"/>
      <c r="E16" s="38"/>
      <c r="F16" s="38" t="s">
        <v>105</v>
      </c>
      <c r="G16" s="21">
        <v>-18</v>
      </c>
      <c r="H16" s="21">
        <v>-12</v>
      </c>
      <c r="I16" s="21">
        <v>1</v>
      </c>
      <c r="J16" s="38" t="s">
        <v>105</v>
      </c>
      <c r="K16" s="21"/>
      <c r="L16" s="21"/>
      <c r="M16" s="21"/>
      <c r="N16" s="21" t="s">
        <v>105</v>
      </c>
      <c r="O16" s="21"/>
      <c r="P16" s="127"/>
      <c r="Q16" s="127"/>
      <c r="R16" s="212" t="s">
        <v>105</v>
      </c>
      <c r="S16" s="212" t="s">
        <v>105</v>
      </c>
      <c r="T16" s="212" t="s">
        <v>105</v>
      </c>
      <c r="U16" s="212" t="s">
        <v>105</v>
      </c>
      <c r="V16" s="212" t="s">
        <v>105</v>
      </c>
      <c r="W16" s="212" t="s">
        <v>105</v>
      </c>
      <c r="X16" s="212" t="s">
        <v>105</v>
      </c>
      <c r="Y16" s="212" t="s">
        <v>105</v>
      </c>
      <c r="Z16" s="212" t="s">
        <v>105</v>
      </c>
      <c r="AA16" s="212" t="s">
        <v>105</v>
      </c>
      <c r="AB16" s="212">
        <v>0</v>
      </c>
      <c r="AC16" s="212">
        <v>0</v>
      </c>
      <c r="AD16" s="212">
        <v>0</v>
      </c>
    </row>
    <row r="17" spans="2:30" ht="14.4" thickBot="1">
      <c r="B17" s="48" t="s">
        <v>294</v>
      </c>
      <c r="C17" s="20"/>
      <c r="D17" s="20"/>
      <c r="E17" s="102"/>
      <c r="F17" s="102">
        <v>-2907</v>
      </c>
      <c r="G17" s="102">
        <v>-3437</v>
      </c>
      <c r="H17" s="102">
        <v>-4093</v>
      </c>
      <c r="I17" s="67">
        <v>-1734</v>
      </c>
      <c r="J17" s="102">
        <v>-2141</v>
      </c>
      <c r="K17" s="20">
        <v>-2778</v>
      </c>
      <c r="L17" s="20">
        <v>-2994</v>
      </c>
      <c r="M17" s="20">
        <v>-2910</v>
      </c>
      <c r="N17" s="20">
        <v>-2886</v>
      </c>
      <c r="O17" s="20">
        <v>-2703.5</v>
      </c>
      <c r="P17" s="20">
        <v>-3169.8</v>
      </c>
      <c r="Q17" s="20">
        <v>-2741</v>
      </c>
      <c r="R17" s="20">
        <v>-2857</v>
      </c>
      <c r="S17" s="20">
        <v>-2794</v>
      </c>
      <c r="T17" s="20">
        <v>-3836</v>
      </c>
      <c r="U17" s="20">
        <v>-3807</v>
      </c>
      <c r="V17" s="20">
        <v>-3257</v>
      </c>
      <c r="W17" s="20">
        <v>-3258</v>
      </c>
      <c r="X17" s="20">
        <v>-4116</v>
      </c>
      <c r="Y17" s="20">
        <v>-3740</v>
      </c>
      <c r="Z17" s="20">
        <v>-3310</v>
      </c>
      <c r="AA17" s="20">
        <v>-3212</v>
      </c>
      <c r="AB17" s="20">
        <v>-3611</v>
      </c>
      <c r="AC17" s="20">
        <v>-3286</v>
      </c>
      <c r="AD17" s="20">
        <v>-3253</v>
      </c>
    </row>
    <row r="18" spans="2:30" ht="14.4" thickTop="1">
      <c r="C18" s="15"/>
      <c r="D18" s="15"/>
      <c r="E18" s="15"/>
      <c r="F18" s="15"/>
      <c r="G18" s="15"/>
      <c r="H18" s="15"/>
      <c r="I18" s="15"/>
      <c r="J18" s="15"/>
      <c r="K18" s="15"/>
      <c r="L18" s="15"/>
      <c r="M18" s="15"/>
      <c r="N18" s="15"/>
      <c r="O18" s="15"/>
      <c r="P18" s="15"/>
      <c r="Q18" s="15"/>
      <c r="R18" s="15"/>
    </row>
    <row r="21" spans="2:30">
      <c r="AD21" s="49"/>
    </row>
    <row r="42" spans="4:4">
      <c r="D42" s="15" t="s">
        <v>195</v>
      </c>
    </row>
    <row r="43" spans="4:4">
      <c r="D43" s="15" t="s">
        <v>195</v>
      </c>
    </row>
  </sheetData>
  <pageMargins left="0.25" right="0.25" top="0.75" bottom="0.75" header="0.3" footer="0.3"/>
  <pageSetup paperSize="9" scale="71" orientation="landscape" r:id="rId1"/>
  <headerFooter scaleWithDoc="0">
    <oddFooter>Page &amp;P</oddFooter>
  </headerFooter>
  <customProperties>
    <customPr name="EpmWorksheetKeyString_GUID" r:id="rId2"/>
  </customProperties>
  <ignoredErrors>
    <ignoredError sqref="G7:G8 H7:H8 I7:I8" numberStoredAsText="1"/>
  </ignoredErrors>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C23"/>
  <sheetViews>
    <sheetView view="pageBreakPreview" zoomScaleNormal="90" zoomScaleSheetLayoutView="100" workbookViewId="0"/>
  </sheetViews>
  <sheetFormatPr baseColWidth="10" defaultColWidth="11.5546875" defaultRowHeight="14.4"/>
  <cols>
    <col min="1" max="1" width="3" customWidth="1"/>
    <col min="2" max="2" width="26.5546875" customWidth="1"/>
    <col min="3" max="3" width="203.33203125" customWidth="1"/>
  </cols>
  <sheetData>
    <row r="2" spans="2:3" s="1" customFormat="1" ht="17.399999999999999">
      <c r="B2" s="23" t="s">
        <v>295</v>
      </c>
      <c r="C2" s="24"/>
    </row>
    <row r="3" spans="2:3" s="1" customFormat="1" ht="6.75" customHeight="1"/>
    <row r="4" spans="2:3" s="1" customFormat="1" ht="46.5" customHeight="1">
      <c r="B4" s="108" t="s">
        <v>56</v>
      </c>
      <c r="C4" s="109" t="s">
        <v>296</v>
      </c>
    </row>
    <row r="5" spans="2:3" s="1" customFormat="1" ht="60" customHeight="1">
      <c r="B5" s="108" t="s">
        <v>53</v>
      </c>
      <c r="C5" s="109" t="s">
        <v>297</v>
      </c>
    </row>
    <row r="6" spans="2:3" s="1" customFormat="1" ht="60" customHeight="1">
      <c r="B6" s="108" t="s">
        <v>193</v>
      </c>
      <c r="C6" s="109" t="s">
        <v>298</v>
      </c>
    </row>
    <row r="7" spans="2:3" s="1" customFormat="1" ht="60" customHeight="1">
      <c r="B7" s="108" t="s">
        <v>194</v>
      </c>
      <c r="C7" s="109" t="s">
        <v>299</v>
      </c>
    </row>
    <row r="8" spans="2:3" s="1" customFormat="1" ht="60" customHeight="1">
      <c r="B8" s="108" t="s">
        <v>58</v>
      </c>
      <c r="C8" s="109" t="s">
        <v>300</v>
      </c>
    </row>
    <row r="9" spans="2:3" s="1" customFormat="1" ht="47.25" customHeight="1">
      <c r="B9" s="108" t="s">
        <v>301</v>
      </c>
      <c r="C9" s="109" t="s">
        <v>302</v>
      </c>
    </row>
    <row r="10" spans="2:3" ht="26.25" customHeight="1">
      <c r="B10" s="107"/>
    </row>
    <row r="11" spans="2:3" s="1" customFormat="1" ht="17.399999999999999">
      <c r="B11" s="23" t="s">
        <v>303</v>
      </c>
      <c r="C11" s="24"/>
    </row>
    <row r="12" spans="2:3" s="1" customFormat="1" ht="6.75" customHeight="1"/>
    <row r="13" spans="2:3" ht="41.4">
      <c r="B13" s="146" t="s">
        <v>304</v>
      </c>
      <c r="C13" s="109" t="s">
        <v>305</v>
      </c>
    </row>
    <row r="14" spans="2:3" ht="60" customHeight="1">
      <c r="B14" s="146" t="s">
        <v>306</v>
      </c>
      <c r="C14" s="109" t="s">
        <v>307</v>
      </c>
    </row>
    <row r="15" spans="2:3" ht="60" customHeight="1">
      <c r="B15" s="108" t="s">
        <v>308</v>
      </c>
      <c r="C15" s="109" t="s">
        <v>309</v>
      </c>
    </row>
    <row r="16" spans="2:3" ht="60" customHeight="1">
      <c r="B16" s="108" t="s">
        <v>310</v>
      </c>
      <c r="C16" s="109" t="s">
        <v>311</v>
      </c>
    </row>
    <row r="17" spans="2:3" ht="66" customHeight="1">
      <c r="B17" s="146" t="s">
        <v>312</v>
      </c>
      <c r="C17" s="109" t="s">
        <v>313</v>
      </c>
    </row>
    <row r="18" spans="2:3" ht="75.599999999999994" customHeight="1">
      <c r="B18" s="138" t="s">
        <v>314</v>
      </c>
      <c r="C18" s="109" t="s">
        <v>315</v>
      </c>
    </row>
    <row r="19" spans="2:3" ht="46.5" customHeight="1">
      <c r="B19" s="138" t="s">
        <v>316</v>
      </c>
      <c r="C19" s="109" t="s">
        <v>317</v>
      </c>
    </row>
    <row r="20" spans="2:3" ht="60" customHeight="1">
      <c r="B20" s="138" t="s">
        <v>318</v>
      </c>
      <c r="C20" s="109" t="s">
        <v>319</v>
      </c>
    </row>
    <row r="21" spans="2:3" ht="60" customHeight="1">
      <c r="B21" s="138" t="s">
        <v>320</v>
      </c>
      <c r="C21" s="109" t="s">
        <v>321</v>
      </c>
    </row>
    <row r="22" spans="2:3" ht="60" customHeight="1">
      <c r="B22" s="138" t="s">
        <v>322</v>
      </c>
      <c r="C22" s="109" t="s">
        <v>323</v>
      </c>
    </row>
    <row r="23" spans="2:3" ht="60" customHeight="1">
      <c r="B23" s="138" t="s">
        <v>324</v>
      </c>
      <c r="C23" s="109" t="s">
        <v>325</v>
      </c>
    </row>
  </sheetData>
  <pageMargins left="0.23622047244094491" right="0.23622047244094491" top="0.74803149606299213" bottom="0.74803149606299213" header="0.31496062992125984" footer="0.31496062992125984"/>
  <pageSetup paperSize="9" scale="44" fitToHeight="0" orientation="landscape" r:id="rId1"/>
  <headerFooter scaleWithDoc="0">
    <oddFooter>Page &amp;P</oddFooter>
  </headerFooter>
  <customProperties>
    <customPr name="EpmWorksheetKeyString_GUID" r:id="rId2"/>
  </customPropertie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AF29"/>
  <sheetViews>
    <sheetView showGridLines="0" view="pageBreakPreview" zoomScaleNormal="110" zoomScaleSheetLayoutView="100" zoomScalePageLayoutView="70" workbookViewId="0">
      <pane xSplit="2" ySplit="6" topLeftCell="C7" activePane="bottomRight" state="frozen"/>
      <selection pane="topRight" activeCell="C1" sqref="C1"/>
      <selection pane="bottomLeft" activeCell="A7" sqref="A7"/>
      <selection pane="bottomRight"/>
    </sheetView>
  </sheetViews>
  <sheetFormatPr baseColWidth="10" defaultColWidth="9.44140625" defaultRowHeight="14.4" outlineLevelCol="1"/>
  <cols>
    <col min="1" max="1" width="2.5546875" customWidth="1"/>
    <col min="2" max="2" width="56.88671875" style="1" customWidth="1"/>
    <col min="3" max="11" width="14.5546875" hidden="1" customWidth="1" outlineLevel="1"/>
    <col min="12" max="12" width="14.5546875" customWidth="1" collapsed="1"/>
    <col min="13" max="16" width="14.5546875" hidden="1" customWidth="1" outlineLevel="1"/>
    <col min="17" max="17" width="14.5546875" customWidth="1" collapsed="1"/>
    <col min="18" max="21" width="14.5546875" hidden="1" customWidth="1" outlineLevel="1"/>
    <col min="22" max="22" width="14.5546875" customWidth="1" collapsed="1"/>
    <col min="23" max="32" width="14.5546875" customWidth="1"/>
  </cols>
  <sheetData>
    <row r="2" spans="2:32" ht="17.399999999999999">
      <c r="B2" s="23" t="s">
        <v>15</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row>
    <row r="3" spans="2:32" ht="6" customHeight="1">
      <c r="C3" s="1"/>
      <c r="D3" s="1"/>
      <c r="E3" s="1"/>
      <c r="F3" s="1"/>
      <c r="G3" s="1"/>
      <c r="H3" s="1"/>
      <c r="I3" s="1"/>
      <c r="J3" s="1"/>
      <c r="K3" s="1"/>
      <c r="L3" s="1"/>
      <c r="M3" s="1"/>
      <c r="N3" s="1"/>
      <c r="O3" s="1"/>
      <c r="P3" s="1"/>
      <c r="Q3" s="1"/>
    </row>
    <row r="4" spans="2:32" ht="15" customHeight="1">
      <c r="C4" s="1"/>
      <c r="D4" s="1"/>
      <c r="E4" s="1"/>
      <c r="F4" s="1"/>
      <c r="G4" s="1"/>
      <c r="H4" s="1"/>
      <c r="I4" s="1"/>
      <c r="J4" s="1"/>
      <c r="K4" s="1"/>
      <c r="L4" s="1"/>
      <c r="M4" s="1"/>
      <c r="N4" s="1"/>
      <c r="O4" s="1"/>
      <c r="P4" s="1"/>
      <c r="Q4" s="1"/>
    </row>
    <row r="5" spans="2:32" ht="33" customHeight="1">
      <c r="B5" s="17" t="s">
        <v>16</v>
      </c>
      <c r="C5" s="32" t="s">
        <v>17</v>
      </c>
      <c r="D5" s="32" t="s">
        <v>18</v>
      </c>
      <c r="E5" s="32" t="s">
        <v>19</v>
      </c>
      <c r="F5" s="32" t="s">
        <v>20</v>
      </c>
      <c r="G5" s="32" t="s">
        <v>21</v>
      </c>
      <c r="H5" s="31" t="s">
        <v>22</v>
      </c>
      <c r="I5" s="31" t="s">
        <v>23</v>
      </c>
      <c r="J5" s="31" t="s">
        <v>24</v>
      </c>
      <c r="K5" s="31" t="s">
        <v>25</v>
      </c>
      <c r="L5" s="32" t="s">
        <v>26</v>
      </c>
      <c r="M5" s="31" t="s">
        <v>27</v>
      </c>
      <c r="N5" s="31" t="s">
        <v>28</v>
      </c>
      <c r="O5" s="31" t="s">
        <v>29</v>
      </c>
      <c r="P5" s="31" t="s">
        <v>30</v>
      </c>
      <c r="Q5" s="32" t="s">
        <v>31</v>
      </c>
      <c r="R5" s="31" t="s">
        <v>32</v>
      </c>
      <c r="S5" s="31" t="s">
        <v>33</v>
      </c>
      <c r="T5" s="31" t="s">
        <v>34</v>
      </c>
      <c r="U5" s="31" t="s">
        <v>35</v>
      </c>
      <c r="V5" s="31" t="s">
        <v>36</v>
      </c>
      <c r="W5" s="31" t="s">
        <v>37</v>
      </c>
      <c r="X5" s="31" t="s">
        <v>38</v>
      </c>
      <c r="Y5" s="31" t="s">
        <v>39</v>
      </c>
      <c r="Z5" s="31" t="s">
        <v>40</v>
      </c>
      <c r="AA5" s="31" t="s">
        <v>41</v>
      </c>
      <c r="AB5" s="31" t="s">
        <v>42</v>
      </c>
      <c r="AC5" s="31" t="s">
        <v>43</v>
      </c>
      <c r="AD5" s="31" t="s">
        <v>44</v>
      </c>
      <c r="AE5" s="31" t="s">
        <v>45</v>
      </c>
      <c r="AF5" s="31" t="s">
        <v>46</v>
      </c>
    </row>
    <row r="6" spans="2:32" ht="6" customHeight="1">
      <c r="B6" s="16"/>
      <c r="C6" s="2"/>
      <c r="D6" s="2"/>
      <c r="E6" s="2"/>
      <c r="F6" s="2"/>
      <c r="G6" s="62"/>
      <c r="H6" s="62"/>
      <c r="I6" s="62"/>
      <c r="J6" s="62"/>
      <c r="K6" s="62"/>
      <c r="L6" s="62"/>
      <c r="M6" s="62"/>
      <c r="N6" s="62"/>
      <c r="O6" s="62"/>
      <c r="P6" s="62"/>
      <c r="Q6" s="62"/>
      <c r="R6" s="62"/>
      <c r="S6" s="62"/>
      <c r="T6" s="62"/>
      <c r="U6" s="62"/>
      <c r="V6" s="62"/>
      <c r="W6" s="62"/>
      <c r="X6" s="62"/>
      <c r="Y6" s="62"/>
      <c r="Z6" s="62"/>
      <c r="AA6" s="62"/>
      <c r="AB6" s="62"/>
      <c r="AC6" s="62"/>
      <c r="AD6" s="62"/>
      <c r="AE6" s="62"/>
      <c r="AF6" s="62"/>
    </row>
    <row r="7" spans="2:32">
      <c r="B7" s="33" t="s">
        <v>47</v>
      </c>
      <c r="C7" s="36">
        <v>13507</v>
      </c>
      <c r="D7" s="36">
        <v>12732</v>
      </c>
      <c r="E7" s="36">
        <v>14383</v>
      </c>
      <c r="F7" s="36">
        <v>13267</v>
      </c>
      <c r="G7" s="27">
        <v>13108</v>
      </c>
      <c r="H7" s="36">
        <v>3243</v>
      </c>
      <c r="I7" s="27">
        <v>2827</v>
      </c>
      <c r="J7" s="36">
        <v>2917</v>
      </c>
      <c r="K7" s="27">
        <v>3212</v>
      </c>
      <c r="L7" s="27">
        <v>12199</v>
      </c>
      <c r="M7" s="36">
        <v>3358</v>
      </c>
      <c r="N7" s="36">
        <v>3635.6</v>
      </c>
      <c r="O7" s="36">
        <v>3871</v>
      </c>
      <c r="P7" s="27">
        <v>4090.8</v>
      </c>
      <c r="Q7" s="27">
        <v>14955.4</v>
      </c>
      <c r="R7" s="27">
        <v>4498</v>
      </c>
      <c r="S7" s="27">
        <v>4771.8</v>
      </c>
      <c r="T7" s="27">
        <v>4878</v>
      </c>
      <c r="U7" s="27">
        <v>4340</v>
      </c>
      <c r="V7" s="27">
        <v>18488</v>
      </c>
      <c r="W7" s="27">
        <v>4005</v>
      </c>
      <c r="X7" s="27">
        <v>3886</v>
      </c>
      <c r="Y7" s="27">
        <v>3771</v>
      </c>
      <c r="Z7" s="27">
        <v>3604</v>
      </c>
      <c r="AA7" s="27">
        <v>15267</v>
      </c>
      <c r="AB7" s="27">
        <v>3795.8499986799998</v>
      </c>
      <c r="AC7" s="27">
        <v>3930</v>
      </c>
      <c r="AD7" s="27">
        <v>3832</v>
      </c>
      <c r="AE7" s="27">
        <v>3599.1500013200002</v>
      </c>
      <c r="AF7" s="27">
        <v>15157</v>
      </c>
    </row>
    <row r="8" spans="2:32">
      <c r="B8" s="4" t="s">
        <v>48</v>
      </c>
      <c r="C8" s="74">
        <v>0.05</v>
      </c>
      <c r="D8" s="74">
        <v>-0.06</v>
      </c>
      <c r="E8" s="74">
        <v>0.13</v>
      </c>
      <c r="F8" s="74">
        <v>0.04</v>
      </c>
      <c r="G8" s="111">
        <v>-0.01</v>
      </c>
      <c r="H8" s="111">
        <v>-0.01</v>
      </c>
      <c r="I8" s="111">
        <v>-0.14000000000000001</v>
      </c>
      <c r="J8" s="74">
        <v>-0.1</v>
      </c>
      <c r="K8" s="111">
        <v>-0.02</v>
      </c>
      <c r="L8" s="111">
        <v>-7.0000000000000007E-2</v>
      </c>
      <c r="M8" s="111">
        <v>0.04</v>
      </c>
      <c r="N8" s="111">
        <v>0.28599999999999998</v>
      </c>
      <c r="O8" s="111">
        <v>0.33</v>
      </c>
      <c r="P8" s="111">
        <v>0.27</v>
      </c>
      <c r="Q8" s="111">
        <v>0.23</v>
      </c>
      <c r="R8" s="111">
        <v>0.34</v>
      </c>
      <c r="S8" s="111">
        <v>0.31</v>
      </c>
      <c r="T8" s="111">
        <v>0.26</v>
      </c>
      <c r="U8" s="111">
        <v>0.06</v>
      </c>
      <c r="V8" s="111">
        <v>0.24</v>
      </c>
      <c r="W8" s="111">
        <v>-0.11</v>
      </c>
      <c r="X8" s="111">
        <v>-0.19</v>
      </c>
      <c r="Y8" s="111">
        <v>-0.23</v>
      </c>
      <c r="Z8" s="111">
        <v>-0.17</v>
      </c>
      <c r="AA8" s="111">
        <v>-0.17</v>
      </c>
      <c r="AB8" s="111">
        <v>-0.05</v>
      </c>
      <c r="AC8" s="111">
        <v>0.01</v>
      </c>
      <c r="AD8" s="111">
        <v>0.02</v>
      </c>
      <c r="AE8" s="111">
        <v>-2E-3</v>
      </c>
      <c r="AF8" s="111">
        <v>-0.01</v>
      </c>
    </row>
    <row r="9" spans="2:32">
      <c r="B9" s="29" t="s">
        <v>49</v>
      </c>
      <c r="C9" s="74">
        <v>0.01</v>
      </c>
      <c r="D9" s="74">
        <v>0.03</v>
      </c>
      <c r="E9" s="74">
        <v>0.03</v>
      </c>
      <c r="F9" s="74">
        <v>0.01</v>
      </c>
      <c r="G9" s="112">
        <v>-0.01</v>
      </c>
      <c r="H9" s="111">
        <v>-0.01</v>
      </c>
      <c r="I9" s="111">
        <v>-0.12</v>
      </c>
      <c r="J9" s="96">
        <v>-0.05</v>
      </c>
      <c r="K9" s="111">
        <v>0.05</v>
      </c>
      <c r="L9" s="112">
        <v>-0.03</v>
      </c>
      <c r="M9" s="111">
        <v>0.05</v>
      </c>
      <c r="N9" s="111">
        <v>0.217</v>
      </c>
      <c r="O9" s="111">
        <v>0.16</v>
      </c>
      <c r="P9" s="111">
        <v>0.05</v>
      </c>
      <c r="Q9" s="112">
        <v>0.11</v>
      </c>
      <c r="R9" s="112">
        <v>0.04</v>
      </c>
      <c r="S9" s="96">
        <v>-0.02</v>
      </c>
      <c r="T9" s="112">
        <v>-7.0000000000000007E-2</v>
      </c>
      <c r="U9" s="112">
        <v>-0.11</v>
      </c>
      <c r="V9" s="112">
        <v>-0.04</v>
      </c>
      <c r="W9" s="112">
        <v>-0.14000000000000001</v>
      </c>
      <c r="X9" s="111">
        <v>-0.09</v>
      </c>
      <c r="Y9" s="111">
        <v>-0.05</v>
      </c>
      <c r="Z9" s="111">
        <v>-0.02</v>
      </c>
      <c r="AA9" s="111">
        <v>-0.08</v>
      </c>
      <c r="AB9" s="111">
        <v>0.04</v>
      </c>
      <c r="AC9" s="111">
        <v>0.05</v>
      </c>
      <c r="AD9" s="111">
        <v>0.05</v>
      </c>
      <c r="AE9" s="111">
        <v>3.5999999999999997E-2</v>
      </c>
      <c r="AF9" s="111">
        <v>0.04</v>
      </c>
    </row>
    <row r="10" spans="2:32">
      <c r="B10" s="18" t="s">
        <v>50</v>
      </c>
      <c r="C10" s="74">
        <v>0</v>
      </c>
      <c r="D10" s="74">
        <v>-0.08</v>
      </c>
      <c r="E10" s="74">
        <v>0.02</v>
      </c>
      <c r="F10" s="74">
        <v>0.05</v>
      </c>
      <c r="G10" s="112">
        <v>-0.02</v>
      </c>
      <c r="H10" s="111">
        <v>-0.02</v>
      </c>
      <c r="I10" s="111">
        <v>-0.03</v>
      </c>
      <c r="J10" s="96">
        <v>-0.02</v>
      </c>
      <c r="K10" s="111">
        <v>-0.04</v>
      </c>
      <c r="L10" s="112">
        <v>-0.03</v>
      </c>
      <c r="M10" s="111">
        <v>0.03</v>
      </c>
      <c r="N10" s="111">
        <v>9.6000000000000002E-2</v>
      </c>
      <c r="O10" s="111">
        <v>0.15</v>
      </c>
      <c r="P10" s="111">
        <v>0.19</v>
      </c>
      <c r="Q10" s="112">
        <v>0.12</v>
      </c>
      <c r="R10" s="112">
        <v>0.22</v>
      </c>
      <c r="S10" s="112">
        <v>0.24</v>
      </c>
      <c r="T10" s="112">
        <v>0.17</v>
      </c>
      <c r="U10" s="112">
        <v>0.11</v>
      </c>
      <c r="V10" s="112">
        <v>0.18</v>
      </c>
      <c r="W10" s="112">
        <v>0.03</v>
      </c>
      <c r="X10" s="111">
        <v>-0.05</v>
      </c>
      <c r="Y10" s="111">
        <v>-0.06</v>
      </c>
      <c r="Z10" s="111">
        <v>-0.05</v>
      </c>
      <c r="AA10" s="111">
        <v>-0.03</v>
      </c>
      <c r="AB10" s="111">
        <v>-0.05</v>
      </c>
      <c r="AC10" s="111">
        <v>-0.02</v>
      </c>
      <c r="AD10" s="111">
        <v>0</v>
      </c>
      <c r="AE10" s="111">
        <v>-1.7000000000000001E-2</v>
      </c>
      <c r="AF10" s="111">
        <v>-0.02</v>
      </c>
    </row>
    <row r="11" spans="2:32">
      <c r="B11" s="29" t="s">
        <v>51</v>
      </c>
      <c r="C11" s="74">
        <v>0.05</v>
      </c>
      <c r="D11" s="74">
        <v>0</v>
      </c>
      <c r="E11" s="74">
        <v>-0.01</v>
      </c>
      <c r="F11" s="74">
        <v>-0.03</v>
      </c>
      <c r="G11" s="112">
        <v>0.01</v>
      </c>
      <c r="H11" s="111">
        <v>0</v>
      </c>
      <c r="I11" s="111">
        <v>0</v>
      </c>
      <c r="J11" s="96">
        <v>-0.04</v>
      </c>
      <c r="K11" s="111">
        <v>-0.03</v>
      </c>
      <c r="L11" s="112">
        <v>-0.02</v>
      </c>
      <c r="M11" s="111">
        <v>-0.04</v>
      </c>
      <c r="N11" s="111">
        <v>-4.7E-2</v>
      </c>
      <c r="O11" s="111">
        <v>0</v>
      </c>
      <c r="P11" s="111">
        <v>0.01</v>
      </c>
      <c r="Q11" s="112">
        <v>-0.02</v>
      </c>
      <c r="R11" s="112">
        <v>0.04</v>
      </c>
      <c r="S11" s="112">
        <v>0.05</v>
      </c>
      <c r="T11" s="112">
        <v>7.0000000000000007E-2</v>
      </c>
      <c r="U11" s="112">
        <v>0.03</v>
      </c>
      <c r="V11" s="112">
        <v>0.05</v>
      </c>
      <c r="W11" s="112">
        <v>0.01</v>
      </c>
      <c r="X11" s="111">
        <v>-0.02</v>
      </c>
      <c r="Y11" s="111">
        <v>-0.04</v>
      </c>
      <c r="Z11" s="111">
        <v>-0.05</v>
      </c>
      <c r="AA11" s="111">
        <v>-0.02</v>
      </c>
      <c r="AB11" s="111">
        <v>-0.01</v>
      </c>
      <c r="AC11" s="111">
        <v>0</v>
      </c>
      <c r="AD11" s="111">
        <v>-0.02</v>
      </c>
      <c r="AE11" s="111">
        <v>2E-3</v>
      </c>
      <c r="AF11" s="111">
        <v>-0.01</v>
      </c>
    </row>
    <row r="12" spans="2:32">
      <c r="B12" s="18" t="s">
        <v>52</v>
      </c>
      <c r="C12" s="74">
        <v>-0.01</v>
      </c>
      <c r="D12" s="74">
        <v>-0.01</v>
      </c>
      <c r="E12" s="74">
        <v>0.09</v>
      </c>
      <c r="F12" s="74">
        <v>0.01</v>
      </c>
      <c r="G12" s="112">
        <v>0.01</v>
      </c>
      <c r="H12" s="111">
        <v>0.02</v>
      </c>
      <c r="I12" s="111">
        <v>0.01</v>
      </c>
      <c r="J12" s="96">
        <v>0.01</v>
      </c>
      <c r="K12" s="111">
        <v>0</v>
      </c>
      <c r="L12" s="112">
        <v>0.01</v>
      </c>
      <c r="M12" s="111">
        <v>0</v>
      </c>
      <c r="N12" s="111">
        <v>0.02</v>
      </c>
      <c r="O12" s="111">
        <v>0.02</v>
      </c>
      <c r="P12" s="111">
        <v>0.02</v>
      </c>
      <c r="Q12" s="112">
        <v>0.02</v>
      </c>
      <c r="R12" s="112">
        <v>0.04</v>
      </c>
      <c r="S12" s="112">
        <v>0.04</v>
      </c>
      <c r="T12" s="112">
        <v>0.09</v>
      </c>
      <c r="U12" s="112">
        <v>0.03</v>
      </c>
      <c r="V12" s="112">
        <v>0.05</v>
      </c>
      <c r="W12" s="112">
        <v>-0.01</v>
      </c>
      <c r="X12" s="111">
        <v>-0.03</v>
      </c>
      <c r="Y12" s="111">
        <v>-0.08</v>
      </c>
      <c r="Z12" s="111">
        <v>-0.05</v>
      </c>
      <c r="AA12" s="111">
        <v>-0.04</v>
      </c>
      <c r="AB12" s="111">
        <v>-0.03</v>
      </c>
      <c r="AC12" s="111">
        <v>-0.02</v>
      </c>
      <c r="AD12" s="111">
        <v>-0.01</v>
      </c>
      <c r="AE12" s="111">
        <v>-2.3E-2</v>
      </c>
      <c r="AF12" s="111">
        <v>-0.02</v>
      </c>
    </row>
    <row r="13" spans="2:32">
      <c r="B13" s="33" t="s">
        <v>53</v>
      </c>
      <c r="C13" s="36">
        <v>2465</v>
      </c>
      <c r="D13" s="36">
        <v>2165</v>
      </c>
      <c r="E13" s="36">
        <v>2357</v>
      </c>
      <c r="F13" s="36">
        <v>2150</v>
      </c>
      <c r="G13" s="27">
        <v>2153</v>
      </c>
      <c r="H13" s="36">
        <v>513</v>
      </c>
      <c r="I13" s="27">
        <v>456</v>
      </c>
      <c r="J13" s="36">
        <v>519</v>
      </c>
      <c r="K13" s="27">
        <v>418</v>
      </c>
      <c r="L13" s="27">
        <v>1906</v>
      </c>
      <c r="M13" s="36">
        <v>587.5</v>
      </c>
      <c r="N13" s="36">
        <v>649.1</v>
      </c>
      <c r="O13" s="36">
        <v>645</v>
      </c>
      <c r="P13" s="27">
        <v>501.9</v>
      </c>
      <c r="Q13" s="27">
        <v>2383.3000000000002</v>
      </c>
      <c r="R13" s="27">
        <v>735</v>
      </c>
      <c r="S13" s="27">
        <v>728</v>
      </c>
      <c r="T13" s="27">
        <v>615</v>
      </c>
      <c r="U13" s="27">
        <v>413</v>
      </c>
      <c r="V13" s="27">
        <v>2490</v>
      </c>
      <c r="W13" s="27">
        <v>409</v>
      </c>
      <c r="X13" s="27">
        <v>450</v>
      </c>
      <c r="Y13" s="27">
        <v>485</v>
      </c>
      <c r="Z13" s="27">
        <v>312</v>
      </c>
      <c r="AA13" s="27">
        <v>1656</v>
      </c>
      <c r="AB13" s="27">
        <v>522</v>
      </c>
      <c r="AC13" s="27">
        <v>578</v>
      </c>
      <c r="AD13" s="27">
        <v>577</v>
      </c>
      <c r="AE13" s="27">
        <v>388</v>
      </c>
      <c r="AF13" s="27">
        <v>2065</v>
      </c>
    </row>
    <row r="14" spans="2:32">
      <c r="B14" s="28" t="s">
        <v>54</v>
      </c>
      <c r="C14" s="86">
        <v>0.182</v>
      </c>
      <c r="D14" s="86">
        <v>0.17</v>
      </c>
      <c r="E14" s="86">
        <v>0.16400000000000001</v>
      </c>
      <c r="F14" s="86">
        <v>0.16200000000000001</v>
      </c>
      <c r="G14" s="76">
        <v>0.16400000000000001</v>
      </c>
      <c r="H14" s="86">
        <v>0.158</v>
      </c>
      <c r="I14" s="76">
        <v>0.161</v>
      </c>
      <c r="J14" s="86">
        <v>0.17799999999999999</v>
      </c>
      <c r="K14" s="76">
        <v>0.13</v>
      </c>
      <c r="L14" s="76">
        <v>0.156</v>
      </c>
      <c r="M14" s="86">
        <v>0.17499999999999999</v>
      </c>
      <c r="N14" s="86">
        <v>0.17799999999999999</v>
      </c>
      <c r="O14" s="86">
        <v>0.16700000000000001</v>
      </c>
      <c r="P14" s="76">
        <v>0.123</v>
      </c>
      <c r="Q14" s="76">
        <v>0.159</v>
      </c>
      <c r="R14" s="76">
        <v>0.16300000000000001</v>
      </c>
      <c r="S14" s="76">
        <v>0.153</v>
      </c>
      <c r="T14" s="76">
        <v>0.126</v>
      </c>
      <c r="U14" s="76">
        <v>9.5000000000000001E-2</v>
      </c>
      <c r="V14" s="76">
        <v>0.13500000000000001</v>
      </c>
      <c r="W14" s="76">
        <v>0.10199999999999999</v>
      </c>
      <c r="X14" s="76">
        <v>0.11600000000000001</v>
      </c>
      <c r="Y14" s="76">
        <v>0.129</v>
      </c>
      <c r="Z14" s="76">
        <v>8.6999999999999994E-2</v>
      </c>
      <c r="AA14" s="76">
        <v>0.108</v>
      </c>
      <c r="AB14" s="76">
        <v>0.13800000000000001</v>
      </c>
      <c r="AC14" s="76">
        <v>0.14699999999999999</v>
      </c>
      <c r="AD14" s="76">
        <v>0.151</v>
      </c>
      <c r="AE14" s="76">
        <v>0.108</v>
      </c>
      <c r="AF14" s="76">
        <v>0.13619999999999999</v>
      </c>
    </row>
    <row r="15" spans="2:32">
      <c r="B15" s="16" t="s">
        <v>55</v>
      </c>
      <c r="C15" s="19">
        <v>1664</v>
      </c>
      <c r="D15" s="19">
        <v>1298</v>
      </c>
      <c r="E15" s="19">
        <v>1225</v>
      </c>
      <c r="F15" s="19">
        <v>1049</v>
      </c>
      <c r="G15" s="15">
        <v>1086</v>
      </c>
      <c r="H15" s="15">
        <v>247</v>
      </c>
      <c r="I15" s="15">
        <v>188</v>
      </c>
      <c r="J15" s="19">
        <v>245</v>
      </c>
      <c r="K15" s="15">
        <v>139</v>
      </c>
      <c r="L15" s="15">
        <v>819</v>
      </c>
      <c r="M15" s="15">
        <v>307.89999999999998</v>
      </c>
      <c r="N15" s="15">
        <v>379.6</v>
      </c>
      <c r="O15" s="15">
        <v>373</v>
      </c>
      <c r="P15" s="15">
        <v>113</v>
      </c>
      <c r="Q15" s="15">
        <v>1173</v>
      </c>
      <c r="R15" s="15">
        <v>456</v>
      </c>
      <c r="S15" s="15">
        <v>421</v>
      </c>
      <c r="T15" s="15">
        <v>326</v>
      </c>
      <c r="U15" s="15">
        <v>-260</v>
      </c>
      <c r="V15" s="15">
        <v>942</v>
      </c>
      <c r="W15" s="15">
        <v>83</v>
      </c>
      <c r="X15" s="15">
        <v>-255</v>
      </c>
      <c r="Y15" s="15">
        <v>-101</v>
      </c>
      <c r="Z15" s="15">
        <v>30</v>
      </c>
      <c r="AA15" s="15">
        <v>-243</v>
      </c>
      <c r="AB15" s="15">
        <v>252</v>
      </c>
      <c r="AC15" s="15">
        <v>93</v>
      </c>
      <c r="AD15" s="15">
        <v>322</v>
      </c>
      <c r="AE15" s="15">
        <v>-91</v>
      </c>
      <c r="AF15" s="15">
        <v>577</v>
      </c>
    </row>
    <row r="16" spans="2:32">
      <c r="B16" s="33" t="s">
        <v>56</v>
      </c>
      <c r="C16" s="36">
        <v>1752</v>
      </c>
      <c r="D16" s="36">
        <v>1448</v>
      </c>
      <c r="E16" s="36">
        <v>1486</v>
      </c>
      <c r="F16" s="36">
        <v>1361</v>
      </c>
      <c r="G16" s="27">
        <v>1201</v>
      </c>
      <c r="H16" s="36">
        <v>273</v>
      </c>
      <c r="I16" s="27">
        <v>202</v>
      </c>
      <c r="J16" s="36">
        <v>269</v>
      </c>
      <c r="K16" s="27">
        <v>146</v>
      </c>
      <c r="L16" s="27">
        <v>890</v>
      </c>
      <c r="M16" s="36">
        <v>336.1</v>
      </c>
      <c r="N16" s="36">
        <v>397.6</v>
      </c>
      <c r="O16" s="36">
        <v>387</v>
      </c>
      <c r="P16" s="27">
        <v>217</v>
      </c>
      <c r="Q16" s="27">
        <v>1338</v>
      </c>
      <c r="R16" s="27">
        <v>472</v>
      </c>
      <c r="S16" s="27">
        <v>456</v>
      </c>
      <c r="T16" s="27">
        <v>342</v>
      </c>
      <c r="U16" s="27">
        <v>80</v>
      </c>
      <c r="V16" s="27">
        <v>1350</v>
      </c>
      <c r="W16" s="27">
        <v>130</v>
      </c>
      <c r="X16" s="27">
        <v>157</v>
      </c>
      <c r="Y16" s="27">
        <v>202</v>
      </c>
      <c r="Z16" s="27">
        <v>32</v>
      </c>
      <c r="AA16" s="27">
        <v>521</v>
      </c>
      <c r="AB16" s="27">
        <v>266</v>
      </c>
      <c r="AC16" s="27">
        <v>329</v>
      </c>
      <c r="AD16" s="27">
        <v>322</v>
      </c>
      <c r="AE16" s="27">
        <v>111</v>
      </c>
      <c r="AF16" s="27">
        <v>1027</v>
      </c>
    </row>
    <row r="17" spans="2:32">
      <c r="B17" s="4" t="s">
        <v>54</v>
      </c>
      <c r="C17" s="86">
        <v>0.13</v>
      </c>
      <c r="D17" s="86">
        <v>0.114</v>
      </c>
      <c r="E17" s="86">
        <v>0.10299999999999999</v>
      </c>
      <c r="F17" s="86">
        <v>0.10299999999999999</v>
      </c>
      <c r="G17" s="76">
        <v>9.1999999999999998E-2</v>
      </c>
      <c r="H17" s="86">
        <v>8.4000000000000005E-2</v>
      </c>
      <c r="I17" s="76">
        <v>7.0999999999999994E-2</v>
      </c>
      <c r="J17" s="86">
        <v>9.1999999999999998E-2</v>
      </c>
      <c r="K17" s="76">
        <v>4.4999999999999998E-2</v>
      </c>
      <c r="L17" s="76">
        <v>7.2999999999999995E-2</v>
      </c>
      <c r="M17" s="86">
        <v>0.1</v>
      </c>
      <c r="N17" s="86">
        <v>0.109</v>
      </c>
      <c r="O17" s="86">
        <v>0.1</v>
      </c>
      <c r="P17" s="76">
        <v>5.2999999999999999E-2</v>
      </c>
      <c r="Q17" s="76">
        <v>8.8999999999999996E-2</v>
      </c>
      <c r="R17" s="76">
        <v>0.10493552690084482</v>
      </c>
      <c r="S17" s="76">
        <v>9.6000000000000002E-2</v>
      </c>
      <c r="T17" s="76">
        <v>7.0000000000000007E-2</v>
      </c>
      <c r="U17" s="76">
        <v>1.7999999999999999E-2</v>
      </c>
      <c r="V17" s="76">
        <v>7.2999999999999995E-2</v>
      </c>
      <c r="W17" s="76">
        <v>3.2000000000000001E-2</v>
      </c>
      <c r="X17" s="76">
        <v>4.0399999999999998E-2</v>
      </c>
      <c r="Y17" s="76">
        <v>5.3999999999999999E-2</v>
      </c>
      <c r="Z17" s="76">
        <v>8.9999999999999993E-3</v>
      </c>
      <c r="AA17" s="76">
        <v>3.4000000000000002E-2</v>
      </c>
      <c r="AB17" s="76">
        <v>7.0000000000000007E-2</v>
      </c>
      <c r="AC17" s="76">
        <v>8.4000000000000005E-2</v>
      </c>
      <c r="AD17" s="76">
        <v>8.4000000000000005E-2</v>
      </c>
      <c r="AE17" s="76">
        <v>3.1E-2</v>
      </c>
      <c r="AF17" s="76">
        <v>6.8000000000000005E-2</v>
      </c>
    </row>
    <row r="18" spans="2:32">
      <c r="B18" s="33" t="s">
        <v>57</v>
      </c>
      <c r="C18" s="90">
        <v>2.42</v>
      </c>
      <c r="D18" s="90">
        <v>1.99</v>
      </c>
      <c r="E18" s="90">
        <v>2.16</v>
      </c>
      <c r="F18" s="90">
        <v>2.1800000000000002</v>
      </c>
      <c r="G18" s="128">
        <v>1.94</v>
      </c>
      <c r="H18" s="128">
        <v>0.39</v>
      </c>
      <c r="I18" s="128">
        <v>0.34</v>
      </c>
      <c r="J18" s="90">
        <v>0.4</v>
      </c>
      <c r="K18" s="128">
        <v>0.24</v>
      </c>
      <c r="L18" s="128">
        <v>1.37</v>
      </c>
      <c r="M18" s="128">
        <v>0.51</v>
      </c>
      <c r="N18" s="128">
        <v>0.54</v>
      </c>
      <c r="O18" s="128">
        <v>0.57999999999999996</v>
      </c>
      <c r="P18" s="128">
        <v>0.48</v>
      </c>
      <c r="Q18" s="128">
        <v>2.12</v>
      </c>
      <c r="R18" s="128">
        <v>0.76</v>
      </c>
      <c r="S18" s="128">
        <v>0.75</v>
      </c>
      <c r="T18" s="128">
        <v>0.54</v>
      </c>
      <c r="U18" s="128">
        <v>0.2</v>
      </c>
      <c r="V18" s="128">
        <v>2.2599999999999998</v>
      </c>
      <c r="W18" s="128">
        <v>0.25</v>
      </c>
      <c r="X18" s="128">
        <v>0.26</v>
      </c>
      <c r="Y18" s="128">
        <v>0.41</v>
      </c>
      <c r="Z18" s="128">
        <v>-0.12</v>
      </c>
      <c r="AA18" s="128">
        <v>0.79</v>
      </c>
      <c r="AB18" s="128">
        <v>0.42</v>
      </c>
      <c r="AC18" s="128">
        <v>0.5</v>
      </c>
      <c r="AD18" s="128">
        <v>0.57999999999999996</v>
      </c>
      <c r="AE18" s="128">
        <v>0.16</v>
      </c>
      <c r="AF18" s="240">
        <v>1.67</v>
      </c>
    </row>
    <row r="19" spans="2:32">
      <c r="B19" s="217" t="s">
        <v>58</v>
      </c>
      <c r="C19" s="27">
        <v>1052</v>
      </c>
      <c r="D19" s="36">
        <v>821</v>
      </c>
      <c r="E19" s="36">
        <v>511</v>
      </c>
      <c r="F19" s="36">
        <v>526</v>
      </c>
      <c r="G19" s="27">
        <v>717</v>
      </c>
      <c r="H19" s="27">
        <v>113</v>
      </c>
      <c r="I19" s="27">
        <v>96</v>
      </c>
      <c r="J19" s="36">
        <v>312</v>
      </c>
      <c r="K19" s="27">
        <v>259</v>
      </c>
      <c r="L19" s="27">
        <v>780</v>
      </c>
      <c r="M19" s="27">
        <v>312</v>
      </c>
      <c r="N19" s="27">
        <v>101</v>
      </c>
      <c r="O19" s="27">
        <v>524</v>
      </c>
      <c r="P19" s="27">
        <v>13</v>
      </c>
      <c r="Q19" s="27">
        <v>950</v>
      </c>
      <c r="R19" s="27">
        <v>133</v>
      </c>
      <c r="S19" s="27">
        <v>-239</v>
      </c>
      <c r="T19" s="27">
        <v>288</v>
      </c>
      <c r="U19" s="27">
        <v>603</v>
      </c>
      <c r="V19" s="27">
        <v>785</v>
      </c>
      <c r="W19" s="27">
        <v>21</v>
      </c>
      <c r="X19" s="27">
        <v>-203</v>
      </c>
      <c r="Y19" s="27">
        <v>469</v>
      </c>
      <c r="Z19" s="27">
        <v>515</v>
      </c>
      <c r="AA19" s="27">
        <v>801</v>
      </c>
      <c r="AB19" s="27">
        <v>127</v>
      </c>
      <c r="AC19" s="27">
        <v>217</v>
      </c>
      <c r="AD19" s="27">
        <v>357</v>
      </c>
      <c r="AE19" s="27">
        <v>172</v>
      </c>
      <c r="AF19" s="15">
        <v>873</v>
      </c>
    </row>
    <row r="20" spans="2:32" ht="16.8">
      <c r="B20" s="217" t="s">
        <v>59</v>
      </c>
      <c r="C20" s="27"/>
      <c r="D20" s="36"/>
      <c r="E20" s="218">
        <v>0.22</v>
      </c>
      <c r="F20" s="218">
        <v>0.24</v>
      </c>
      <c r="G20" s="218">
        <v>0.33</v>
      </c>
      <c r="H20" s="219"/>
      <c r="I20" s="219"/>
      <c r="J20" s="219"/>
      <c r="K20" s="219"/>
      <c r="L20" s="218">
        <v>0.41</v>
      </c>
      <c r="M20" s="219"/>
      <c r="N20" s="219"/>
      <c r="O20" s="219"/>
      <c r="P20" s="219"/>
      <c r="Q20" s="218">
        <v>0.4</v>
      </c>
      <c r="R20" s="218"/>
      <c r="S20" s="218"/>
      <c r="T20" s="218"/>
      <c r="U20" s="218"/>
      <c r="V20" s="218">
        <v>0.32</v>
      </c>
      <c r="W20" s="218"/>
      <c r="X20" s="218"/>
      <c r="Y20" s="218"/>
      <c r="Z20" s="218"/>
      <c r="AA20" s="218">
        <v>0.48</v>
      </c>
      <c r="AB20" s="218"/>
      <c r="AC20" s="218"/>
      <c r="AD20" s="218"/>
      <c r="AE20" s="218"/>
      <c r="AF20" s="218">
        <v>0.42</v>
      </c>
    </row>
    <row r="21" spans="2:32">
      <c r="B21" s="217" t="s">
        <v>60</v>
      </c>
      <c r="C21" s="36">
        <v>916</v>
      </c>
      <c r="D21" s="36">
        <v>948</v>
      </c>
      <c r="E21" s="36">
        <v>1040</v>
      </c>
      <c r="F21" s="36">
        <v>948</v>
      </c>
      <c r="G21" s="27">
        <v>880</v>
      </c>
      <c r="H21" s="27">
        <v>184</v>
      </c>
      <c r="I21" s="27">
        <v>189</v>
      </c>
      <c r="J21" s="36">
        <v>223</v>
      </c>
      <c r="K21" s="27">
        <v>360</v>
      </c>
      <c r="L21" s="27">
        <v>956</v>
      </c>
      <c r="M21" s="27">
        <v>182</v>
      </c>
      <c r="N21" s="27">
        <v>171</v>
      </c>
      <c r="O21" s="27">
        <v>177</v>
      </c>
      <c r="P21" s="27">
        <v>335</v>
      </c>
      <c r="Q21" s="27">
        <v>865</v>
      </c>
      <c r="R21" s="27">
        <v>176</v>
      </c>
      <c r="S21" s="27">
        <v>165</v>
      </c>
      <c r="T21" s="27">
        <v>229</v>
      </c>
      <c r="U21" s="27">
        <v>295</v>
      </c>
      <c r="V21" s="27">
        <v>865</v>
      </c>
      <c r="W21" s="27">
        <v>206</v>
      </c>
      <c r="X21" s="27">
        <v>237</v>
      </c>
      <c r="Y21" s="27">
        <v>162</v>
      </c>
      <c r="Z21" s="36">
        <v>188</v>
      </c>
      <c r="AA21" s="27">
        <v>793</v>
      </c>
      <c r="AB21" s="27">
        <v>251</v>
      </c>
      <c r="AC21" s="27">
        <v>143</v>
      </c>
      <c r="AD21" s="27">
        <v>180</v>
      </c>
      <c r="AE21" s="27">
        <v>266</v>
      </c>
      <c r="AF21" s="27">
        <v>840</v>
      </c>
    </row>
    <row r="22" spans="2:32">
      <c r="B22" s="33" t="s">
        <v>61</v>
      </c>
      <c r="C22" s="36">
        <v>10530</v>
      </c>
      <c r="D22" s="36">
        <v>10333</v>
      </c>
      <c r="E22" s="36">
        <v>13257</v>
      </c>
      <c r="F22" s="36">
        <v>13299</v>
      </c>
      <c r="G22" s="36">
        <v>14035</v>
      </c>
      <c r="H22" s="75"/>
      <c r="I22" s="75"/>
      <c r="J22" s="36"/>
      <c r="K22" s="75"/>
      <c r="L22" s="27">
        <v>14600</v>
      </c>
      <c r="M22" s="75"/>
      <c r="N22" s="75"/>
      <c r="O22" s="75"/>
      <c r="P22" s="75"/>
      <c r="Q22" s="27">
        <v>14799</v>
      </c>
      <c r="R22" s="27"/>
      <c r="S22" s="27"/>
      <c r="T22" s="27"/>
      <c r="U22" s="27"/>
      <c r="V22" s="27">
        <v>16192</v>
      </c>
      <c r="W22" s="27"/>
      <c r="X22" s="27"/>
      <c r="Y22" s="27"/>
      <c r="Z22" s="27"/>
      <c r="AA22" s="27">
        <v>15406</v>
      </c>
      <c r="AB22" s="27"/>
      <c r="AC22" s="27"/>
      <c r="AD22" s="27"/>
      <c r="AE22" s="27"/>
      <c r="AF22" s="27">
        <v>14493</v>
      </c>
    </row>
    <row r="23" spans="2:32">
      <c r="B23" s="16" t="s">
        <v>62</v>
      </c>
      <c r="C23" s="87">
        <v>0.16600000000000001</v>
      </c>
      <c r="D23" s="87">
        <v>0.14000000000000001</v>
      </c>
      <c r="E23" s="87">
        <v>0.112</v>
      </c>
      <c r="F23" s="87">
        <v>0.10199999999999999</v>
      </c>
      <c r="G23" s="87">
        <v>8.5999999999999993E-2</v>
      </c>
      <c r="H23" s="77"/>
      <c r="I23" s="77"/>
      <c r="J23" s="87"/>
      <c r="K23" s="77"/>
      <c r="L23" s="78">
        <v>6.0999999999999999E-2</v>
      </c>
      <c r="M23" s="77"/>
      <c r="N23" s="77"/>
      <c r="O23" s="77"/>
      <c r="P23" s="77"/>
      <c r="Q23" s="78">
        <v>0.09</v>
      </c>
      <c r="R23" s="78"/>
      <c r="S23" s="78"/>
      <c r="T23" s="78"/>
      <c r="U23" s="78"/>
      <c r="V23" s="78">
        <v>8.3000000000000004E-2</v>
      </c>
      <c r="W23" s="78"/>
      <c r="X23" s="78"/>
      <c r="Y23" s="78"/>
      <c r="Z23" s="78"/>
      <c r="AA23" s="78">
        <v>3.4000000000000002E-2</v>
      </c>
      <c r="AB23" s="78"/>
      <c r="AC23" s="78"/>
      <c r="AD23" s="78"/>
      <c r="AE23" s="78"/>
      <c r="AF23" s="78">
        <v>7.0900000000000005E-2</v>
      </c>
    </row>
    <row r="24" spans="2:32">
      <c r="B24" s="33" t="s">
        <v>63</v>
      </c>
      <c r="C24" s="103">
        <v>1.1499999999999999</v>
      </c>
      <c r="D24" s="103">
        <v>1.1499999999999999</v>
      </c>
      <c r="E24" s="103">
        <v>1.1499999999999999</v>
      </c>
      <c r="F24" s="103">
        <v>1.1499999999999999</v>
      </c>
      <c r="G24" s="103" t="s">
        <v>64</v>
      </c>
      <c r="H24" s="75"/>
      <c r="I24" s="75"/>
      <c r="J24" s="103"/>
      <c r="K24" s="75"/>
      <c r="L24" s="103">
        <v>1.1499999999999999</v>
      </c>
      <c r="M24" s="75"/>
      <c r="N24" s="75"/>
      <c r="O24" s="75"/>
      <c r="P24" s="75"/>
      <c r="Q24" s="103">
        <v>1.17</v>
      </c>
      <c r="R24" s="103"/>
      <c r="S24" s="103"/>
      <c r="T24" s="103"/>
      <c r="U24" s="103"/>
      <c r="V24" s="103">
        <v>1.17</v>
      </c>
      <c r="W24" s="103"/>
      <c r="X24" s="103"/>
      <c r="Y24" s="103"/>
      <c r="Z24" s="103"/>
      <c r="AA24" s="103">
        <v>1.17</v>
      </c>
      <c r="AB24" s="103"/>
      <c r="AC24" s="103"/>
      <c r="AD24" s="103"/>
      <c r="AE24" s="103"/>
      <c r="AF24" s="103">
        <v>1.17</v>
      </c>
    </row>
    <row r="25" spans="2:32" ht="15" thickBot="1">
      <c r="B25" s="44" t="s">
        <v>65</v>
      </c>
      <c r="C25" s="88">
        <v>33576</v>
      </c>
      <c r="D25" s="88">
        <v>34351</v>
      </c>
      <c r="E25" s="88">
        <v>36523</v>
      </c>
      <c r="F25" s="79">
        <v>32623</v>
      </c>
      <c r="G25" s="79">
        <v>32423</v>
      </c>
      <c r="H25" s="79">
        <v>32770</v>
      </c>
      <c r="I25" s="79">
        <v>32621</v>
      </c>
      <c r="J25" s="88">
        <v>32822</v>
      </c>
      <c r="K25" s="79">
        <v>33106</v>
      </c>
      <c r="L25" s="79">
        <v>33106</v>
      </c>
      <c r="M25" s="79">
        <v>32745</v>
      </c>
      <c r="N25" s="79">
        <v>32661</v>
      </c>
      <c r="O25" s="79">
        <v>32891</v>
      </c>
      <c r="P25" s="79">
        <v>33004</v>
      </c>
      <c r="Q25" s="79">
        <v>33004</v>
      </c>
      <c r="R25" s="79">
        <v>33151</v>
      </c>
      <c r="S25" s="79">
        <v>33235</v>
      </c>
      <c r="T25" s="79">
        <v>33836</v>
      </c>
      <c r="U25" s="79">
        <v>34029</v>
      </c>
      <c r="V25" s="79">
        <v>34029</v>
      </c>
      <c r="W25" s="79">
        <v>33918</v>
      </c>
      <c r="X25" s="79">
        <v>33357</v>
      </c>
      <c r="Y25" s="79">
        <v>33575</v>
      </c>
      <c r="Z25" s="79">
        <v>33409</v>
      </c>
      <c r="AA25" s="79">
        <v>33409</v>
      </c>
      <c r="AB25" s="79">
        <v>33090</v>
      </c>
      <c r="AC25" s="79">
        <v>32757</v>
      </c>
      <c r="AD25" s="79">
        <v>32040</v>
      </c>
      <c r="AE25" s="79">
        <v>31930</v>
      </c>
      <c r="AF25" s="79">
        <v>31930</v>
      </c>
    </row>
    <row r="26" spans="2:32" ht="15" thickTop="1">
      <c r="B26" s="169" t="s">
        <v>66</v>
      </c>
      <c r="E26" s="220"/>
      <c r="F26" s="220"/>
      <c r="I26" s="25"/>
    </row>
    <row r="27" spans="2:32">
      <c r="B27" s="169"/>
      <c r="E27" s="85"/>
      <c r="F27" s="85"/>
    </row>
    <row r="29" spans="2:32">
      <c r="AE29" s="239"/>
    </row>
  </sheetData>
  <phoneticPr fontId="25" type="noConversion"/>
  <pageMargins left="0.7" right="0.7" top="0.75" bottom="0.75" header="0.3" footer="0.3"/>
  <pageSetup paperSize="9" scale="52" orientation="landscape" r:id="rId1"/>
  <headerFooter scaleWithDoc="0">
    <oddFooter>Page &amp;P</oddFooter>
  </headerFooter>
  <customProperties>
    <customPr name="EpmWorksheetKeyString_GUID" r:id="rId2"/>
  </customProperties>
  <ignoredErrors>
    <ignoredError sqref="G24" numberStoredAsText="1"/>
  </ignoredErrors>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BB814-09DB-4CAE-A192-B8CB8F433740}">
  <sheetPr>
    <pageSetUpPr fitToPage="1"/>
  </sheetPr>
  <dimension ref="B2:L45"/>
  <sheetViews>
    <sheetView showGridLines="0" view="pageBreakPreview" zoomScaleNormal="90" zoomScaleSheetLayoutView="100" zoomScalePageLayoutView="70" workbookViewId="0"/>
  </sheetViews>
  <sheetFormatPr baseColWidth="10" defaultColWidth="9.44140625" defaultRowHeight="14.4" outlineLevelCol="1"/>
  <cols>
    <col min="1" max="1" width="2.5546875" customWidth="1"/>
    <col min="2" max="2" width="89.109375" style="1" customWidth="1"/>
    <col min="3" max="6" width="13" hidden="1" customWidth="1" outlineLevel="1"/>
    <col min="7" max="7" width="13" customWidth="1" collapsed="1"/>
    <col min="8" max="11" width="13" customWidth="1"/>
    <col min="12" max="12" width="15.109375" customWidth="1"/>
  </cols>
  <sheetData>
    <row r="2" spans="2:12" ht="17.399999999999999">
      <c r="B2" s="23" t="s">
        <v>67</v>
      </c>
      <c r="C2" s="24"/>
      <c r="D2" s="24"/>
      <c r="E2" s="24"/>
      <c r="F2" s="24"/>
      <c r="G2" s="24"/>
      <c r="H2" s="24"/>
      <c r="I2" s="24"/>
      <c r="J2" s="24"/>
      <c r="K2" s="24"/>
    </row>
    <row r="3" spans="2:12" ht="6" customHeight="1">
      <c r="C3" s="1"/>
      <c r="D3" s="1"/>
      <c r="E3" s="1"/>
      <c r="F3" s="1"/>
      <c r="G3" s="1"/>
      <c r="H3" s="1"/>
      <c r="I3" s="1"/>
      <c r="J3" s="1"/>
    </row>
    <row r="4" spans="2:12" ht="15" customHeight="1">
      <c r="B4" s="113" t="s">
        <v>68</v>
      </c>
      <c r="C4" s="1"/>
      <c r="D4" s="1"/>
      <c r="E4" s="1"/>
      <c r="F4" s="1"/>
      <c r="G4" s="1"/>
      <c r="H4" s="1"/>
      <c r="I4" s="1"/>
      <c r="J4" s="1"/>
    </row>
    <row r="5" spans="2:12" ht="33" customHeight="1">
      <c r="B5" s="17"/>
      <c r="C5" s="32" t="s">
        <v>18</v>
      </c>
      <c r="D5" s="115" t="s">
        <v>19</v>
      </c>
      <c r="E5" s="115" t="s">
        <v>20</v>
      </c>
      <c r="F5" s="32" t="s">
        <v>21</v>
      </c>
      <c r="G5" s="32" t="s">
        <v>26</v>
      </c>
      <c r="H5" s="32" t="s">
        <v>31</v>
      </c>
      <c r="I5" s="32" t="s">
        <v>36</v>
      </c>
      <c r="J5" s="32" t="s">
        <v>41</v>
      </c>
      <c r="K5" s="32" t="s">
        <v>46</v>
      </c>
      <c r="L5" s="35"/>
    </row>
    <row r="6" spans="2:12" ht="6" customHeight="1">
      <c r="B6" s="16"/>
      <c r="C6" s="2"/>
      <c r="D6" s="2"/>
      <c r="E6" s="2"/>
      <c r="F6" s="62"/>
      <c r="G6" s="62"/>
      <c r="H6" s="62"/>
      <c r="I6" s="62"/>
      <c r="J6" s="62"/>
      <c r="K6" s="62"/>
    </row>
    <row r="7" spans="2:12" s="151" customFormat="1">
      <c r="B7" s="149" t="s">
        <v>69</v>
      </c>
      <c r="C7" s="150"/>
      <c r="D7" s="150"/>
      <c r="E7" s="150"/>
      <c r="F7" s="156"/>
      <c r="G7" s="156"/>
      <c r="H7" s="156"/>
      <c r="I7" s="156"/>
      <c r="J7" s="156"/>
      <c r="K7" s="156"/>
    </row>
    <row r="8" spans="2:12" s="151" customFormat="1">
      <c r="B8" s="28" t="s">
        <v>70</v>
      </c>
      <c r="C8" s="143"/>
      <c r="D8" s="143"/>
      <c r="E8" s="181" t="s">
        <v>71</v>
      </c>
      <c r="F8" s="143">
        <v>0.35</v>
      </c>
      <c r="G8" s="143">
        <v>0.37</v>
      </c>
      <c r="H8" s="227">
        <v>0.41</v>
      </c>
      <c r="I8" s="143">
        <v>0.43</v>
      </c>
      <c r="J8" s="143">
        <v>0.43</v>
      </c>
      <c r="K8" s="143">
        <v>0.45</v>
      </c>
    </row>
    <row r="9" spans="2:12" s="151" customFormat="1">
      <c r="B9" s="149" t="s">
        <v>72</v>
      </c>
      <c r="C9" s="150"/>
      <c r="D9" s="150"/>
      <c r="E9" s="150"/>
      <c r="F9" s="225"/>
      <c r="G9" s="225"/>
      <c r="H9" s="225"/>
      <c r="I9" s="225"/>
      <c r="J9" s="225"/>
      <c r="K9" s="225"/>
    </row>
    <row r="10" spans="2:12">
      <c r="B10" s="28" t="s">
        <v>73</v>
      </c>
      <c r="C10" s="144"/>
      <c r="D10" s="144">
        <v>0.59</v>
      </c>
      <c r="E10" s="144"/>
      <c r="F10" s="144"/>
      <c r="G10" s="144">
        <v>0.82</v>
      </c>
      <c r="H10" s="144">
        <v>0.96</v>
      </c>
      <c r="I10" s="144">
        <v>0.97</v>
      </c>
      <c r="J10" s="144">
        <v>0.98</v>
      </c>
      <c r="K10" s="144">
        <v>0.99</v>
      </c>
    </row>
    <row r="11" spans="2:12">
      <c r="B11" s="28" t="s">
        <v>74</v>
      </c>
      <c r="C11" s="144"/>
      <c r="D11" s="144">
        <v>0.59</v>
      </c>
      <c r="E11" s="144">
        <v>0.74</v>
      </c>
      <c r="F11" s="144">
        <v>0.82</v>
      </c>
      <c r="G11" s="144">
        <v>0.88</v>
      </c>
      <c r="H11" s="144">
        <v>0.83</v>
      </c>
      <c r="I11" s="144">
        <v>0.85</v>
      </c>
      <c r="J11" s="144">
        <v>0.89</v>
      </c>
      <c r="K11" s="144">
        <v>0.9</v>
      </c>
    </row>
    <row r="12" spans="2:12">
      <c r="B12" s="4" t="s">
        <v>75</v>
      </c>
      <c r="C12" s="144"/>
      <c r="D12" s="144">
        <v>0.84</v>
      </c>
      <c r="E12" s="144">
        <v>0.83</v>
      </c>
      <c r="F12" s="144">
        <v>0.91</v>
      </c>
      <c r="G12" s="144">
        <v>0.88</v>
      </c>
      <c r="H12" s="144">
        <v>0.92</v>
      </c>
      <c r="I12" s="144">
        <v>0.91</v>
      </c>
      <c r="J12" s="144">
        <v>0.86</v>
      </c>
      <c r="K12" s="144">
        <v>0.95</v>
      </c>
    </row>
    <row r="13" spans="2:12">
      <c r="B13" s="28" t="s">
        <v>76</v>
      </c>
      <c r="C13" s="144"/>
      <c r="D13" s="144">
        <v>0.71</v>
      </c>
      <c r="E13" s="144">
        <v>0.77</v>
      </c>
      <c r="F13" s="144">
        <v>0.89</v>
      </c>
      <c r="G13" s="144">
        <v>0.89</v>
      </c>
      <c r="H13" s="144">
        <v>0.89</v>
      </c>
      <c r="I13" s="144">
        <v>0.89</v>
      </c>
      <c r="J13" s="144">
        <v>0.92</v>
      </c>
      <c r="K13" s="144">
        <v>0.96</v>
      </c>
    </row>
    <row r="14" spans="2:12">
      <c r="B14" s="28" t="s">
        <v>77</v>
      </c>
      <c r="C14" s="144"/>
      <c r="D14" s="144"/>
      <c r="E14" s="144"/>
      <c r="F14" s="144"/>
      <c r="G14" s="144"/>
      <c r="H14" s="144"/>
      <c r="I14" s="144"/>
      <c r="J14" s="144">
        <v>0.9</v>
      </c>
      <c r="K14" s="144">
        <v>0.84</v>
      </c>
    </row>
    <row r="15" spans="2:12" s="151" customFormat="1">
      <c r="B15" s="149" t="s">
        <v>78</v>
      </c>
      <c r="C15" s="152"/>
      <c r="D15" s="152"/>
      <c r="E15" s="152"/>
      <c r="F15" s="155"/>
      <c r="G15" s="155"/>
      <c r="H15" s="155"/>
      <c r="I15" s="155"/>
      <c r="J15" s="155"/>
      <c r="K15" s="155"/>
    </row>
    <row r="16" spans="2:12" s="151" customFormat="1">
      <c r="B16" s="28" t="s">
        <v>79</v>
      </c>
      <c r="C16" s="144"/>
      <c r="D16" s="159">
        <v>9.1</v>
      </c>
      <c r="E16" s="159">
        <v>9.9</v>
      </c>
      <c r="F16" s="159">
        <v>9.4</v>
      </c>
      <c r="G16" s="159">
        <v>8</v>
      </c>
      <c r="H16" s="159">
        <v>10.4</v>
      </c>
      <c r="I16" s="228">
        <v>13.6</v>
      </c>
      <c r="J16" s="228">
        <v>11.3</v>
      </c>
      <c r="K16" s="228">
        <v>10.5</v>
      </c>
    </row>
    <row r="17" spans="2:11" s="151" customFormat="1">
      <c r="B17" s="28" t="s">
        <v>80</v>
      </c>
      <c r="C17" s="144"/>
      <c r="D17" s="191">
        <v>10.98</v>
      </c>
      <c r="E17" s="191">
        <v>11.03</v>
      </c>
      <c r="F17" s="159">
        <v>9.1999999999999993</v>
      </c>
      <c r="G17" s="159">
        <v>8.9</v>
      </c>
      <c r="H17" s="159">
        <v>9.5</v>
      </c>
      <c r="I17" s="228">
        <v>8.4</v>
      </c>
      <c r="J17" s="228">
        <v>7.5</v>
      </c>
      <c r="K17" s="228">
        <v>7.3</v>
      </c>
    </row>
    <row r="18" spans="2:11">
      <c r="B18" s="28" t="s">
        <v>81</v>
      </c>
      <c r="C18" s="144">
        <v>9.1999999999999998E-2</v>
      </c>
      <c r="D18" s="188">
        <v>0.104</v>
      </c>
      <c r="E18" s="188">
        <v>9.7000000000000003E-2</v>
      </c>
      <c r="F18" s="188">
        <v>7.9000000000000001E-2</v>
      </c>
      <c r="G18" s="189">
        <v>8.5000000000000006E-2</v>
      </c>
      <c r="H18" s="189">
        <v>9.7000000000000003E-2</v>
      </c>
      <c r="I18" s="188">
        <v>0.111</v>
      </c>
      <c r="J18" s="188">
        <v>0.12</v>
      </c>
      <c r="K18" s="188">
        <v>0.09</v>
      </c>
    </row>
    <row r="19" spans="2:11">
      <c r="B19" s="28" t="s">
        <v>82</v>
      </c>
      <c r="C19" s="141"/>
      <c r="D19" s="141"/>
      <c r="E19" s="141"/>
      <c r="F19" s="144">
        <v>0.66</v>
      </c>
      <c r="G19" s="144">
        <v>0.73</v>
      </c>
      <c r="H19" s="144">
        <v>0.69</v>
      </c>
      <c r="I19" s="144">
        <v>0.66</v>
      </c>
      <c r="J19" s="144">
        <v>0.66700000000000004</v>
      </c>
      <c r="K19" s="144">
        <v>0.71</v>
      </c>
    </row>
    <row r="20" spans="2:11">
      <c r="B20" s="28" t="s">
        <v>83</v>
      </c>
      <c r="C20" s="141">
        <v>270</v>
      </c>
      <c r="D20" s="141">
        <v>469</v>
      </c>
      <c r="E20" s="141">
        <v>380</v>
      </c>
      <c r="F20" s="141">
        <v>309</v>
      </c>
      <c r="G20" s="141">
        <v>258</v>
      </c>
      <c r="H20" s="141">
        <v>284</v>
      </c>
      <c r="I20" s="141">
        <v>378</v>
      </c>
      <c r="J20" s="141">
        <v>492</v>
      </c>
      <c r="K20" s="141">
        <v>596</v>
      </c>
    </row>
    <row r="21" spans="2:11">
      <c r="B21" s="28" t="s">
        <v>84</v>
      </c>
      <c r="C21" s="158" t="s">
        <v>85</v>
      </c>
      <c r="D21" s="158" t="s">
        <v>86</v>
      </c>
      <c r="E21" s="158" t="s">
        <v>87</v>
      </c>
      <c r="F21" s="182">
        <v>1043</v>
      </c>
      <c r="G21" s="194">
        <v>1148</v>
      </c>
      <c r="H21" s="182">
        <v>1345</v>
      </c>
      <c r="I21" s="194">
        <v>1545</v>
      </c>
      <c r="J21" s="194">
        <v>1296</v>
      </c>
      <c r="K21" s="194">
        <v>1309</v>
      </c>
    </row>
    <row r="22" spans="2:11">
      <c r="B22" s="4" t="s">
        <v>88</v>
      </c>
      <c r="C22" s="142">
        <v>438</v>
      </c>
      <c r="D22" s="142">
        <v>476</v>
      </c>
      <c r="E22" s="140">
        <v>459</v>
      </c>
      <c r="F22" s="137">
        <v>428</v>
      </c>
      <c r="G22" s="137">
        <v>433</v>
      </c>
      <c r="H22" s="137">
        <v>464</v>
      </c>
      <c r="I22" s="137">
        <v>461</v>
      </c>
      <c r="J22" s="137">
        <v>443</v>
      </c>
      <c r="K22" s="137">
        <v>459</v>
      </c>
    </row>
    <row r="23" spans="2:11" s="151" customFormat="1">
      <c r="B23" s="149" t="s">
        <v>89</v>
      </c>
      <c r="C23" s="153"/>
      <c r="D23" s="153"/>
      <c r="E23" s="153"/>
      <c r="F23" s="154"/>
      <c r="G23" s="154"/>
      <c r="H23" s="154"/>
      <c r="I23" s="154"/>
      <c r="J23" s="154"/>
      <c r="K23" s="154"/>
    </row>
    <row r="24" spans="2:11" ht="17.399999999999999">
      <c r="B24" s="134" t="s">
        <v>90</v>
      </c>
      <c r="C24" s="159" t="s">
        <v>91</v>
      </c>
      <c r="D24" s="229">
        <v>5609</v>
      </c>
      <c r="E24" s="230">
        <v>5689</v>
      </c>
      <c r="F24" s="231">
        <v>4923</v>
      </c>
      <c r="G24" s="225">
        <v>4860</v>
      </c>
      <c r="H24" s="225" t="s">
        <v>92</v>
      </c>
      <c r="I24" s="225" t="s">
        <v>93</v>
      </c>
      <c r="J24" s="224" t="s">
        <v>339</v>
      </c>
      <c r="K24" s="224">
        <v>3390</v>
      </c>
    </row>
    <row r="25" spans="2:11" ht="17.399999999999999">
      <c r="B25" s="135" t="s">
        <v>94</v>
      </c>
      <c r="C25" s="139">
        <v>1</v>
      </c>
      <c r="D25" s="160">
        <v>925</v>
      </c>
      <c r="E25" s="160">
        <v>882</v>
      </c>
      <c r="F25" s="160">
        <v>563</v>
      </c>
      <c r="G25" s="160" t="s">
        <v>95</v>
      </c>
      <c r="H25" s="225" t="s">
        <v>96</v>
      </c>
      <c r="I25" s="225" t="s">
        <v>97</v>
      </c>
      <c r="J25" s="194" t="s">
        <v>340</v>
      </c>
      <c r="K25" s="194">
        <v>1670</v>
      </c>
    </row>
    <row r="26" spans="2:11" ht="17.399999999999999">
      <c r="B26" s="135" t="s">
        <v>98</v>
      </c>
      <c r="C26" s="160" t="s">
        <v>99</v>
      </c>
      <c r="D26" s="160" t="s">
        <v>100</v>
      </c>
      <c r="E26" s="160" t="s">
        <v>101</v>
      </c>
      <c r="F26" s="139">
        <v>17.8</v>
      </c>
      <c r="G26" s="202" t="s">
        <v>102</v>
      </c>
      <c r="H26" s="139">
        <v>23.4</v>
      </c>
      <c r="I26" s="139" t="s">
        <v>103</v>
      </c>
      <c r="J26" s="139" t="s">
        <v>341</v>
      </c>
      <c r="K26" s="139">
        <v>21.6</v>
      </c>
    </row>
    <row r="27" spans="2:11" ht="17.399999999999999">
      <c r="B27" s="135" t="s">
        <v>104</v>
      </c>
      <c r="C27" s="160" t="s">
        <v>99</v>
      </c>
      <c r="D27" s="160" t="s">
        <v>105</v>
      </c>
      <c r="E27" s="160">
        <v>-31</v>
      </c>
      <c r="F27" s="139">
        <v>-42</v>
      </c>
      <c r="G27" s="160">
        <v>-43</v>
      </c>
      <c r="H27" s="160">
        <v>-43</v>
      </c>
      <c r="I27" s="226" t="s">
        <v>106</v>
      </c>
      <c r="J27" s="226" t="s">
        <v>107</v>
      </c>
      <c r="K27" s="226">
        <v>-20</v>
      </c>
    </row>
    <row r="28" spans="2:11" ht="16.8">
      <c r="B28" s="135" t="s">
        <v>108</v>
      </c>
      <c r="C28" s="139">
        <v>560</v>
      </c>
      <c r="D28" s="139">
        <v>503.5</v>
      </c>
      <c r="E28" s="139">
        <v>490.2</v>
      </c>
      <c r="F28" s="139">
        <v>523.6</v>
      </c>
      <c r="G28" s="232">
        <v>561.4</v>
      </c>
      <c r="H28" s="232" t="s">
        <v>109</v>
      </c>
      <c r="I28" s="232" t="s">
        <v>110</v>
      </c>
      <c r="J28" s="139">
        <v>403</v>
      </c>
      <c r="K28" s="139">
        <v>431</v>
      </c>
    </row>
    <row r="29" spans="2:11" ht="16.8">
      <c r="B29" s="135" t="s">
        <v>111</v>
      </c>
      <c r="C29" s="139"/>
      <c r="D29" s="139" t="s">
        <v>112</v>
      </c>
      <c r="E29" s="139" t="s">
        <v>113</v>
      </c>
      <c r="F29" s="139">
        <v>32.4</v>
      </c>
      <c r="G29" s="232">
        <v>36.5</v>
      </c>
      <c r="H29" s="232" t="s">
        <v>114</v>
      </c>
      <c r="I29" s="232" t="s">
        <v>115</v>
      </c>
      <c r="J29" s="139">
        <v>29.9</v>
      </c>
      <c r="K29" s="139">
        <v>32.200000000000003</v>
      </c>
    </row>
    <row r="30" spans="2:11" ht="16.8">
      <c r="B30" s="135" t="s">
        <v>116</v>
      </c>
      <c r="C30" s="139"/>
      <c r="D30" s="139">
        <v>396</v>
      </c>
      <c r="E30" s="139">
        <v>393</v>
      </c>
      <c r="F30" s="139">
        <v>325</v>
      </c>
      <c r="G30" s="139">
        <v>311</v>
      </c>
      <c r="H30" s="232" t="s">
        <v>117</v>
      </c>
      <c r="I30" s="232" t="s">
        <v>118</v>
      </c>
      <c r="J30" s="232">
        <v>287</v>
      </c>
      <c r="K30" s="232">
        <v>306</v>
      </c>
    </row>
    <row r="31" spans="2:11">
      <c r="B31" s="135" t="s">
        <v>119</v>
      </c>
      <c r="C31" s="232"/>
      <c r="D31" s="232" t="s">
        <v>112</v>
      </c>
      <c r="E31" s="232"/>
      <c r="F31" s="232"/>
      <c r="G31" s="152"/>
      <c r="H31" s="232">
        <v>3.5999999999999997E-2</v>
      </c>
      <c r="I31" s="232">
        <v>0.04</v>
      </c>
      <c r="J31" s="232">
        <v>3.7999999999999999E-2</v>
      </c>
      <c r="K31" s="232">
        <v>4.2000000000000003E-2</v>
      </c>
    </row>
    <row r="32" spans="2:11" s="151" customFormat="1">
      <c r="B32" s="149" t="s">
        <v>120</v>
      </c>
      <c r="C32" s="152"/>
      <c r="D32" s="152"/>
      <c r="E32" s="152"/>
      <c r="F32" s="152"/>
      <c r="G32" s="152"/>
      <c r="H32" s="152"/>
      <c r="I32" s="152"/>
      <c r="J32" s="152"/>
      <c r="K32" s="152"/>
    </row>
    <row r="33" spans="2:11">
      <c r="B33" s="134" t="s">
        <v>121</v>
      </c>
      <c r="C33" s="161" t="s">
        <v>122</v>
      </c>
      <c r="D33" s="161" t="s">
        <v>123</v>
      </c>
      <c r="E33" s="161" t="s">
        <v>124</v>
      </c>
      <c r="F33" s="161" t="s">
        <v>124</v>
      </c>
      <c r="G33" s="161">
        <v>1.2999999999999999E-2</v>
      </c>
      <c r="H33" s="161">
        <v>2.1999999999999999E-2</v>
      </c>
      <c r="I33" s="233">
        <v>1.9E-2</v>
      </c>
      <c r="J33" s="233">
        <v>2.1999999999999999E-2</v>
      </c>
      <c r="K33" s="233">
        <v>1.7000000000000001E-2</v>
      </c>
    </row>
    <row r="34" spans="2:11">
      <c r="B34" s="134" t="s">
        <v>125</v>
      </c>
      <c r="C34" s="145">
        <v>16</v>
      </c>
      <c r="D34" s="145">
        <v>12</v>
      </c>
      <c r="E34" s="145">
        <v>16</v>
      </c>
      <c r="F34" s="145">
        <v>8</v>
      </c>
      <c r="G34" s="145">
        <v>12</v>
      </c>
      <c r="H34" s="145">
        <v>5</v>
      </c>
      <c r="I34" s="145">
        <v>4</v>
      </c>
      <c r="J34" s="145">
        <v>4</v>
      </c>
      <c r="K34" s="145">
        <v>2</v>
      </c>
    </row>
    <row r="35" spans="2:11">
      <c r="B35" s="28" t="s">
        <v>126</v>
      </c>
      <c r="C35" s="143">
        <v>0.16700000000000001</v>
      </c>
      <c r="D35" s="190">
        <v>0.25</v>
      </c>
      <c r="E35" s="190">
        <v>0.123</v>
      </c>
      <c r="F35" s="190">
        <v>0.112</v>
      </c>
      <c r="G35" s="190">
        <v>0.159</v>
      </c>
      <c r="H35" s="190">
        <v>0.17699999999999999</v>
      </c>
      <c r="I35" s="190">
        <v>0.20300000000000001</v>
      </c>
      <c r="J35" s="190">
        <v>0.222</v>
      </c>
      <c r="K35" s="190">
        <v>0.218</v>
      </c>
    </row>
    <row r="36" spans="2:11">
      <c r="B36" s="28" t="s">
        <v>127</v>
      </c>
      <c r="C36" s="144">
        <v>0.1</v>
      </c>
      <c r="D36" s="188">
        <v>0.154</v>
      </c>
      <c r="E36" s="188">
        <v>0.111</v>
      </c>
      <c r="F36" s="188">
        <v>0.126</v>
      </c>
      <c r="G36" s="188">
        <v>0.14199999999999999</v>
      </c>
      <c r="H36" s="188">
        <v>0.17599999999999999</v>
      </c>
      <c r="I36" s="234">
        <v>0.17100000000000001</v>
      </c>
      <c r="J36" s="190">
        <v>0.185</v>
      </c>
      <c r="K36" s="190">
        <v>0.191</v>
      </c>
    </row>
    <row r="37" spans="2:11">
      <c r="B37" s="203" t="s">
        <v>128</v>
      </c>
      <c r="C37" s="144"/>
      <c r="D37" s="188"/>
      <c r="E37" s="188">
        <v>0.25600000000000001</v>
      </c>
      <c r="F37" s="188">
        <v>0.26400000000000001</v>
      </c>
      <c r="G37" s="188">
        <v>0.27100000000000002</v>
      </c>
      <c r="H37" s="188">
        <v>0.28699999999999998</v>
      </c>
      <c r="I37" s="188">
        <v>0.29899999999999999</v>
      </c>
      <c r="J37" s="188">
        <v>0.30299999999999999</v>
      </c>
      <c r="K37" s="188">
        <v>0.314</v>
      </c>
    </row>
    <row r="38" spans="2:11">
      <c r="B38" s="134" t="s">
        <v>129</v>
      </c>
      <c r="C38" s="157">
        <v>0.22</v>
      </c>
      <c r="D38" s="161">
        <v>0.23200000000000001</v>
      </c>
      <c r="E38" s="161">
        <v>0.24299999999999999</v>
      </c>
      <c r="F38" s="161">
        <v>0.252</v>
      </c>
      <c r="G38" s="161">
        <v>0.26100000000000001</v>
      </c>
      <c r="H38" s="161">
        <v>0.27900000000000003</v>
      </c>
      <c r="I38" s="233">
        <v>0.29099999999999998</v>
      </c>
      <c r="J38" s="233">
        <v>0.29599999999999999</v>
      </c>
      <c r="K38" s="233">
        <v>0.307</v>
      </c>
    </row>
    <row r="39" spans="2:11" s="151" customFormat="1">
      <c r="B39" s="149" t="s">
        <v>130</v>
      </c>
      <c r="C39" s="150"/>
      <c r="D39" s="150"/>
      <c r="E39" s="150"/>
      <c r="F39" s="150"/>
      <c r="G39" s="150"/>
      <c r="H39" s="150"/>
      <c r="I39" s="150"/>
      <c r="J39" s="150"/>
      <c r="K39" s="150"/>
    </row>
    <row r="40" spans="2:11">
      <c r="B40" s="134" t="s">
        <v>131</v>
      </c>
      <c r="C40" s="148" t="s">
        <v>132</v>
      </c>
      <c r="D40" s="148">
        <v>5.4</v>
      </c>
      <c r="E40" s="148">
        <v>5.5</v>
      </c>
      <c r="F40" s="148">
        <v>5.5</v>
      </c>
      <c r="G40" s="148">
        <v>5.4</v>
      </c>
      <c r="H40" s="148">
        <v>5.6</v>
      </c>
      <c r="I40" s="214">
        <v>5.5</v>
      </c>
      <c r="J40" s="214">
        <v>5.5</v>
      </c>
      <c r="K40" s="214">
        <v>5.5</v>
      </c>
    </row>
    <row r="41" spans="2:11" ht="16.8">
      <c r="B41" s="4" t="s">
        <v>133</v>
      </c>
      <c r="C41" s="148" t="s">
        <v>134</v>
      </c>
      <c r="D41" s="148" t="s">
        <v>135</v>
      </c>
      <c r="E41" s="214">
        <v>0.17</v>
      </c>
      <c r="F41" s="214">
        <v>0.24</v>
      </c>
      <c r="G41" s="213">
        <v>0.16</v>
      </c>
      <c r="H41" s="192">
        <v>0.19</v>
      </c>
      <c r="I41" s="213">
        <v>0.25</v>
      </c>
      <c r="J41" s="213">
        <v>0.21</v>
      </c>
      <c r="K41" s="213">
        <v>0.14000000000000001</v>
      </c>
    </row>
    <row r="42" spans="2:11" ht="17.399999999999999" thickBot="1">
      <c r="B42" s="216" t="s">
        <v>136</v>
      </c>
      <c r="C42" s="133"/>
      <c r="D42" s="162">
        <v>1.1100000000000001</v>
      </c>
      <c r="E42" s="163">
        <v>1.08</v>
      </c>
      <c r="F42" s="193">
        <v>1.1000000000000001</v>
      </c>
      <c r="G42" s="163">
        <v>1.45</v>
      </c>
      <c r="H42" s="163">
        <v>0.48</v>
      </c>
      <c r="I42" s="235">
        <v>0.49</v>
      </c>
      <c r="J42" s="235">
        <v>0.43</v>
      </c>
      <c r="K42" s="235">
        <v>0.44</v>
      </c>
    </row>
    <row r="43" spans="2:11" ht="15" thickTop="1">
      <c r="B43" s="169" t="s">
        <v>137</v>
      </c>
      <c r="D43" s="85"/>
      <c r="E43" s="85"/>
    </row>
    <row r="44" spans="2:11">
      <c r="B44" s="1" t="s">
        <v>138</v>
      </c>
      <c r="D44" s="85"/>
      <c r="E44" s="85"/>
    </row>
    <row r="45" spans="2:11">
      <c r="B45" s="64"/>
    </row>
  </sheetData>
  <pageMargins left="0.7" right="0.7" top="0.75" bottom="0.75" header="0.3" footer="0.3"/>
  <pageSetup scale="74" orientation="landscape" r:id="rId1"/>
  <headerFooter scaleWithDoc="0">
    <oddFooter>Page &amp;P</oddFooter>
  </headerFooter>
  <customProperties>
    <customPr name="EpmWorksheetKeyString_GUID" r:id="rId2"/>
  </customProperties>
  <ignoredErrors>
    <ignoredError sqref="C21:C23 C29 C26 C28 C32:C34 C30 C39 C38 C25 C24 E21:E23 E29 E26 E32:E34 E30 E39 D21:D23 D29 D26 D32:D34 D30 D39 F22:F23 F32:F34 F39" numberStoredAsText="1"/>
    <ignoredError sqref="C41 D41" twoDigitTextYear="1" numberStoredAsText="1"/>
  </ignoredErrors>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77B25-5A8B-4B61-88AD-6AE0EA4225AE}">
  <sheetPr>
    <pageSetUpPr fitToPage="1"/>
  </sheetPr>
  <dimension ref="B2:AG27"/>
  <sheetViews>
    <sheetView showGridLines="0" view="pageBreakPreview" zoomScaleNormal="70" zoomScaleSheetLayoutView="100" zoomScalePageLayoutView="70" workbookViewId="0">
      <pane xSplit="2" topLeftCell="L1" activePane="topRight" state="frozen"/>
      <selection pane="topRight"/>
    </sheetView>
  </sheetViews>
  <sheetFormatPr baseColWidth="10" defaultColWidth="9.44140625" defaultRowHeight="14.4" outlineLevelCol="1"/>
  <cols>
    <col min="1" max="1" width="2.5546875" customWidth="1"/>
    <col min="2" max="2" width="35.5546875" style="1" customWidth="1"/>
    <col min="3" max="11" width="14.5546875" hidden="1" customWidth="1" outlineLevel="1"/>
    <col min="12" max="12" width="14.5546875" customWidth="1" collapsed="1"/>
    <col min="13" max="16" width="14.5546875" hidden="1" customWidth="1" outlineLevel="1"/>
    <col min="17" max="17" width="14.5546875" customWidth="1" collapsed="1"/>
    <col min="18" max="21" width="14.5546875" hidden="1" customWidth="1" outlineLevel="1"/>
    <col min="22" max="22" width="14.5546875" customWidth="1" collapsed="1"/>
    <col min="23" max="32" width="14.5546875" customWidth="1"/>
  </cols>
  <sheetData>
    <row r="2" spans="2:33" ht="17.399999999999999">
      <c r="B2" s="23" t="s">
        <v>139</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row>
    <row r="3" spans="2:33" ht="6" customHeight="1">
      <c r="C3" s="1"/>
      <c r="D3" s="1"/>
      <c r="E3" s="1"/>
      <c r="F3" s="1"/>
      <c r="G3" s="1"/>
      <c r="H3" s="1"/>
      <c r="I3" s="1"/>
      <c r="J3" s="1"/>
      <c r="K3" s="1"/>
      <c r="L3" s="1"/>
      <c r="M3" s="1"/>
      <c r="N3" s="1"/>
      <c r="O3" s="1"/>
      <c r="P3" s="1"/>
      <c r="Q3" s="1"/>
      <c r="R3" s="1"/>
      <c r="S3" s="1"/>
      <c r="T3" s="1"/>
    </row>
    <row r="4" spans="2:33" ht="15" customHeight="1">
      <c r="C4" s="1"/>
      <c r="D4" s="1"/>
      <c r="E4" s="1"/>
      <c r="F4" s="1"/>
      <c r="G4" s="1"/>
      <c r="H4" s="1"/>
      <c r="I4" s="1"/>
      <c r="J4" s="1"/>
      <c r="K4" s="1"/>
      <c r="L4" s="1"/>
      <c r="M4" s="1"/>
      <c r="N4" s="1"/>
      <c r="O4" s="1"/>
      <c r="P4" s="1"/>
      <c r="Q4" s="1"/>
      <c r="R4" s="1"/>
      <c r="S4" s="1"/>
      <c r="T4" s="1"/>
    </row>
    <row r="5" spans="2:33" ht="33" customHeight="1">
      <c r="B5" s="164" t="s">
        <v>16</v>
      </c>
      <c r="C5" s="165" t="s">
        <v>17</v>
      </c>
      <c r="D5" s="166" t="s">
        <v>18</v>
      </c>
      <c r="E5" s="166" t="s">
        <v>140</v>
      </c>
      <c r="F5" s="166" t="s">
        <v>141</v>
      </c>
      <c r="G5" s="32" t="s">
        <v>21</v>
      </c>
      <c r="H5" s="31" t="s">
        <v>22</v>
      </c>
      <c r="I5" s="31" t="s">
        <v>23</v>
      </c>
      <c r="J5" s="31" t="s">
        <v>24</v>
      </c>
      <c r="K5" s="31" t="s">
        <v>25</v>
      </c>
      <c r="L5" s="32" t="s">
        <v>26</v>
      </c>
      <c r="M5" s="31" t="s">
        <v>27</v>
      </c>
      <c r="N5" s="31" t="s">
        <v>28</v>
      </c>
      <c r="O5" s="31" t="s">
        <v>29</v>
      </c>
      <c r="P5" s="31" t="s">
        <v>30</v>
      </c>
      <c r="Q5" s="32" t="s">
        <v>31</v>
      </c>
      <c r="R5" s="31" t="s">
        <v>32</v>
      </c>
      <c r="S5" s="31" t="s">
        <v>33</v>
      </c>
      <c r="T5" s="31" t="s">
        <v>34</v>
      </c>
      <c r="U5" s="32" t="s">
        <v>35</v>
      </c>
      <c r="V5" s="32" t="s">
        <v>36</v>
      </c>
      <c r="W5" s="32" t="s">
        <v>37</v>
      </c>
      <c r="X5" s="32" t="s">
        <v>38</v>
      </c>
      <c r="Y5" s="32" t="s">
        <v>39</v>
      </c>
      <c r="Z5" s="32" t="s">
        <v>40</v>
      </c>
      <c r="AA5" s="32" t="s">
        <v>41</v>
      </c>
      <c r="AB5" s="32" t="s">
        <v>42</v>
      </c>
      <c r="AC5" s="32" t="s">
        <v>43</v>
      </c>
      <c r="AD5" s="32" t="s">
        <v>44</v>
      </c>
      <c r="AE5" s="32" t="s">
        <v>327</v>
      </c>
      <c r="AF5" s="32" t="s">
        <v>46</v>
      </c>
    </row>
    <row r="6" spans="2:33" ht="6" customHeight="1">
      <c r="B6" s="16"/>
      <c r="C6" s="2"/>
      <c r="D6" s="2"/>
      <c r="E6" s="2"/>
      <c r="F6" s="2"/>
      <c r="G6" s="62"/>
      <c r="H6" s="2"/>
      <c r="I6" s="2"/>
      <c r="J6" s="2"/>
      <c r="K6" s="2"/>
      <c r="L6" s="62"/>
      <c r="M6" s="2"/>
      <c r="N6" s="2"/>
      <c r="O6" s="2"/>
      <c r="P6" s="2"/>
      <c r="Q6" s="62"/>
      <c r="R6" s="62"/>
      <c r="S6" s="62"/>
      <c r="T6" s="62"/>
      <c r="U6" s="1"/>
      <c r="V6" s="1"/>
      <c r="W6" s="1"/>
      <c r="X6" s="1"/>
      <c r="Y6" s="1"/>
      <c r="Z6" s="1"/>
      <c r="AA6" s="1"/>
      <c r="AB6" s="1"/>
      <c r="AC6" s="1"/>
      <c r="AD6" s="1"/>
      <c r="AE6" s="1"/>
      <c r="AF6" s="1"/>
    </row>
    <row r="7" spans="2:33">
      <c r="B7" s="33" t="s">
        <v>142</v>
      </c>
      <c r="C7" s="36">
        <v>2065</v>
      </c>
      <c r="D7" s="36">
        <v>2116</v>
      </c>
      <c r="E7" s="27">
        <v>3244</v>
      </c>
      <c r="F7" s="36">
        <v>3380</v>
      </c>
      <c r="G7" s="27">
        <v>3381</v>
      </c>
      <c r="H7" s="36">
        <v>852</v>
      </c>
      <c r="I7" s="36">
        <v>747</v>
      </c>
      <c r="J7" s="36">
        <v>777</v>
      </c>
      <c r="K7" s="36">
        <v>848</v>
      </c>
      <c r="L7" s="27">
        <v>3225</v>
      </c>
      <c r="M7" s="36">
        <v>907</v>
      </c>
      <c r="N7" s="36">
        <v>922.4</v>
      </c>
      <c r="O7" s="36">
        <v>934</v>
      </c>
      <c r="P7" s="27">
        <v>946.7</v>
      </c>
      <c r="Q7" s="27">
        <v>3709.9</v>
      </c>
      <c r="R7" s="27">
        <v>1049</v>
      </c>
      <c r="S7" s="27">
        <v>1115.8</v>
      </c>
      <c r="T7" s="36">
        <v>1113</v>
      </c>
      <c r="U7" s="36">
        <v>906</v>
      </c>
      <c r="V7" s="36">
        <v>4184</v>
      </c>
      <c r="W7" s="36">
        <v>921</v>
      </c>
      <c r="X7" s="36">
        <v>906</v>
      </c>
      <c r="Y7" s="36">
        <v>882</v>
      </c>
      <c r="Z7" s="36">
        <v>811</v>
      </c>
      <c r="AA7" s="36">
        <v>3520</v>
      </c>
      <c r="AB7" s="36">
        <v>908</v>
      </c>
      <c r="AC7" s="36">
        <v>944</v>
      </c>
      <c r="AD7" s="36">
        <v>897</v>
      </c>
      <c r="AE7" s="36">
        <v>828</v>
      </c>
      <c r="AF7" s="36">
        <v>3578</v>
      </c>
      <c r="AG7" s="25"/>
    </row>
    <row r="8" spans="2:33">
      <c r="B8" s="4" t="s">
        <v>48</v>
      </c>
      <c r="C8" s="74">
        <v>7.0000000000000007E-2</v>
      </c>
      <c r="D8" s="74">
        <v>0.02</v>
      </c>
      <c r="E8" s="74">
        <v>0.53</v>
      </c>
      <c r="F8" s="74">
        <v>0.04</v>
      </c>
      <c r="G8" s="74">
        <v>0</v>
      </c>
      <c r="H8" s="74">
        <v>0.01</v>
      </c>
      <c r="I8" s="74">
        <v>-0.14000000000000001</v>
      </c>
      <c r="J8" s="74">
        <v>-0.1</v>
      </c>
      <c r="K8" s="74">
        <v>0.05</v>
      </c>
      <c r="L8" s="74">
        <v>-0.05</v>
      </c>
      <c r="M8" s="111">
        <v>0.06</v>
      </c>
      <c r="N8" s="111">
        <v>0.23</v>
      </c>
      <c r="O8" s="111">
        <v>0.2</v>
      </c>
      <c r="P8" s="74">
        <v>0.12</v>
      </c>
      <c r="Q8" s="74">
        <v>0.15</v>
      </c>
      <c r="R8" s="74">
        <v>0.16</v>
      </c>
      <c r="S8" s="111">
        <v>0.21</v>
      </c>
      <c r="T8" s="111">
        <v>0.19</v>
      </c>
      <c r="U8" s="111">
        <v>-0.04</v>
      </c>
      <c r="V8" s="111">
        <v>0.13</v>
      </c>
      <c r="W8" s="111">
        <v>-0.12</v>
      </c>
      <c r="X8" s="111">
        <v>-0.19</v>
      </c>
      <c r="Y8" s="111">
        <v>-0.21</v>
      </c>
      <c r="Z8" s="111">
        <v>-0.11</v>
      </c>
      <c r="AA8" s="111">
        <v>-0.16</v>
      </c>
      <c r="AB8" s="111">
        <v>-0.01</v>
      </c>
      <c r="AC8" s="111">
        <v>0.04</v>
      </c>
      <c r="AD8" s="111">
        <v>0.02</v>
      </c>
      <c r="AE8" s="111">
        <v>2.1000000000000001E-2</v>
      </c>
      <c r="AF8" s="111">
        <v>0.02</v>
      </c>
      <c r="AG8" s="25"/>
    </row>
    <row r="9" spans="2:33">
      <c r="B9" s="29" t="s">
        <v>49</v>
      </c>
      <c r="C9" s="74">
        <v>0.01</v>
      </c>
      <c r="D9" s="74">
        <v>0.05</v>
      </c>
      <c r="E9" s="74">
        <v>0.04</v>
      </c>
      <c r="F9" s="74">
        <v>0.03</v>
      </c>
      <c r="G9" s="96">
        <v>-0.01</v>
      </c>
      <c r="H9" s="74">
        <v>0.01</v>
      </c>
      <c r="I9" s="74">
        <v>-0.15</v>
      </c>
      <c r="J9" s="74">
        <v>-0.06</v>
      </c>
      <c r="K9" s="74">
        <v>0.09</v>
      </c>
      <c r="L9" s="74">
        <v>-0.03</v>
      </c>
      <c r="M9" s="111">
        <v>0.1</v>
      </c>
      <c r="N9" s="111">
        <v>0.24</v>
      </c>
      <c r="O9" s="111">
        <v>0.12</v>
      </c>
      <c r="P9" s="74">
        <v>0</v>
      </c>
      <c r="Q9" s="74">
        <v>0.11</v>
      </c>
      <c r="R9" s="74">
        <v>-0.02</v>
      </c>
      <c r="S9" s="74">
        <v>-0.02</v>
      </c>
      <c r="T9" s="111">
        <v>-0.06</v>
      </c>
      <c r="U9" s="111">
        <v>-0.19</v>
      </c>
      <c r="V9" s="111">
        <v>-0.08</v>
      </c>
      <c r="W9" s="111">
        <v>-0.15</v>
      </c>
      <c r="X9" s="111">
        <v>-0.15</v>
      </c>
      <c r="Y9" s="111">
        <v>-0.11</v>
      </c>
      <c r="Z9" s="111">
        <v>0</v>
      </c>
      <c r="AA9" s="111">
        <v>-0.11</v>
      </c>
      <c r="AB9" s="111">
        <v>0.05</v>
      </c>
      <c r="AC9" s="111">
        <v>0.11</v>
      </c>
      <c r="AD9" s="111">
        <v>0.08</v>
      </c>
      <c r="AE9" s="111">
        <v>4.8000000000000001E-2</v>
      </c>
      <c r="AF9" s="111">
        <v>7.0000000000000007E-2</v>
      </c>
      <c r="AG9" s="25"/>
    </row>
    <row r="10" spans="2:33">
      <c r="B10" s="18" t="s">
        <v>50</v>
      </c>
      <c r="C10" s="74">
        <v>0</v>
      </c>
      <c r="D10" s="74">
        <v>-0.03</v>
      </c>
      <c r="E10" s="74">
        <v>0.02</v>
      </c>
      <c r="F10" s="74">
        <v>0.03</v>
      </c>
      <c r="G10" s="96">
        <v>0.01</v>
      </c>
      <c r="H10" s="74">
        <v>0</v>
      </c>
      <c r="I10" s="74">
        <v>0.01</v>
      </c>
      <c r="J10" s="74">
        <v>0</v>
      </c>
      <c r="K10" s="74">
        <v>-0.01</v>
      </c>
      <c r="L10" s="74">
        <v>0</v>
      </c>
      <c r="M10" s="111">
        <v>-0.01</v>
      </c>
      <c r="N10" s="111">
        <v>0.03</v>
      </c>
      <c r="O10" s="111">
        <v>7.0000000000000007E-2</v>
      </c>
      <c r="P10" s="74">
        <v>0.1</v>
      </c>
      <c r="Q10" s="74">
        <v>0.05</v>
      </c>
      <c r="R10" s="74">
        <v>0.15</v>
      </c>
      <c r="S10" s="74">
        <v>0.18</v>
      </c>
      <c r="T10" s="111">
        <v>0.18</v>
      </c>
      <c r="U10" s="111">
        <v>0.11</v>
      </c>
      <c r="V10" s="111">
        <v>0.16</v>
      </c>
      <c r="W10" s="111">
        <v>0.05</v>
      </c>
      <c r="X10" s="111">
        <v>0.01</v>
      </c>
      <c r="Y10" s="111">
        <v>-0.03</v>
      </c>
      <c r="Z10" s="111">
        <v>-0.05</v>
      </c>
      <c r="AA10" s="111">
        <v>0</v>
      </c>
      <c r="AB10" s="111">
        <v>-0.05</v>
      </c>
      <c r="AC10" s="111">
        <v>-0.06</v>
      </c>
      <c r="AD10" s="111">
        <v>-0.04</v>
      </c>
      <c r="AE10" s="111">
        <v>-3.3000000000000002E-2</v>
      </c>
      <c r="AF10" s="111">
        <v>-0.05</v>
      </c>
      <c r="AG10" s="25"/>
    </row>
    <row r="11" spans="2:33">
      <c r="B11" s="29" t="s">
        <v>51</v>
      </c>
      <c r="C11" s="74">
        <v>0.06</v>
      </c>
      <c r="D11" s="74">
        <v>0</v>
      </c>
      <c r="E11" s="74">
        <v>-0.01</v>
      </c>
      <c r="F11" s="74">
        <v>-0.02</v>
      </c>
      <c r="G11" s="96">
        <v>0</v>
      </c>
      <c r="H11" s="74">
        <v>0</v>
      </c>
      <c r="I11" s="74">
        <v>0</v>
      </c>
      <c r="J11" s="74">
        <v>-0.04</v>
      </c>
      <c r="K11" s="74">
        <v>-0.03</v>
      </c>
      <c r="L11" s="74">
        <v>-0.02</v>
      </c>
      <c r="M11" s="111">
        <v>-0.03</v>
      </c>
      <c r="N11" s="111">
        <v>-0.04</v>
      </c>
      <c r="O11" s="111">
        <v>0.01</v>
      </c>
      <c r="P11" s="74">
        <v>0.02</v>
      </c>
      <c r="Q11" s="74">
        <v>-0.01</v>
      </c>
      <c r="R11" s="74">
        <v>0.03</v>
      </c>
      <c r="S11" s="74">
        <v>0.05</v>
      </c>
      <c r="T11" s="111">
        <v>0.06</v>
      </c>
      <c r="U11" s="111">
        <v>0.03</v>
      </c>
      <c r="V11" s="111">
        <v>0.04</v>
      </c>
      <c r="W11" s="111">
        <v>0</v>
      </c>
      <c r="X11" s="111">
        <v>-0.02</v>
      </c>
      <c r="Y11" s="111">
        <v>-0.05</v>
      </c>
      <c r="Z11" s="111">
        <v>-0.04</v>
      </c>
      <c r="AA11" s="111">
        <v>-0.03</v>
      </c>
      <c r="AB11" s="111">
        <v>-0.01</v>
      </c>
      <c r="AC11" s="111">
        <v>-0.01</v>
      </c>
      <c r="AD11" s="111">
        <v>-0.02</v>
      </c>
      <c r="AE11" s="111">
        <v>0</v>
      </c>
      <c r="AF11" s="111">
        <v>0</v>
      </c>
      <c r="AG11" s="25"/>
    </row>
    <row r="12" spans="2:33">
      <c r="B12" s="29" t="s">
        <v>52</v>
      </c>
      <c r="C12" s="74">
        <v>0</v>
      </c>
      <c r="D12" s="74">
        <v>0</v>
      </c>
      <c r="E12" s="74">
        <v>0.48</v>
      </c>
      <c r="F12" s="74">
        <v>0</v>
      </c>
      <c r="G12" s="96">
        <v>0</v>
      </c>
      <c r="H12" s="74">
        <v>0</v>
      </c>
      <c r="I12" s="74">
        <v>0</v>
      </c>
      <c r="J12" s="74">
        <v>0</v>
      </c>
      <c r="K12" s="74">
        <v>0</v>
      </c>
      <c r="L12" s="74">
        <v>0</v>
      </c>
      <c r="M12" s="111">
        <v>0</v>
      </c>
      <c r="N12" s="111">
        <v>0</v>
      </c>
      <c r="O12" s="111">
        <v>0</v>
      </c>
      <c r="P12" s="74">
        <v>0</v>
      </c>
      <c r="Q12" s="74">
        <v>0</v>
      </c>
      <c r="R12" s="74">
        <v>0</v>
      </c>
      <c r="S12" s="74">
        <v>0</v>
      </c>
      <c r="T12" s="111">
        <v>0.01</v>
      </c>
      <c r="U12" s="111">
        <v>0.01</v>
      </c>
      <c r="V12" s="111">
        <v>0.01</v>
      </c>
      <c r="W12" s="111">
        <v>-0.02</v>
      </c>
      <c r="X12" s="111">
        <v>-0.03</v>
      </c>
      <c r="Y12" s="111">
        <v>-0.02</v>
      </c>
      <c r="Z12" s="111">
        <v>-0.02</v>
      </c>
      <c r="AA12" s="111">
        <v>-0.02</v>
      </c>
      <c r="AB12" s="111">
        <v>0</v>
      </c>
      <c r="AC12" s="111">
        <v>0</v>
      </c>
      <c r="AD12" s="111">
        <v>0</v>
      </c>
      <c r="AE12" s="111">
        <v>1E-3</v>
      </c>
      <c r="AF12" s="111">
        <v>0</v>
      </c>
      <c r="AG12" s="25"/>
    </row>
    <row r="13" spans="2:33" ht="6" customHeight="1">
      <c r="B13" s="18"/>
      <c r="C13" s="74"/>
      <c r="D13" s="74"/>
      <c r="E13" s="74"/>
      <c r="F13" s="74"/>
      <c r="G13" s="112"/>
      <c r="H13" s="74"/>
      <c r="I13" s="74"/>
      <c r="J13" s="74"/>
      <c r="K13" s="74"/>
      <c r="L13" s="112"/>
      <c r="M13" s="74"/>
      <c r="N13" s="74"/>
      <c r="O13" s="74"/>
      <c r="P13" s="112"/>
      <c r="Q13" s="112"/>
      <c r="R13" s="112"/>
      <c r="S13" s="112"/>
      <c r="T13" s="112"/>
      <c r="U13" s="112"/>
      <c r="V13" s="112"/>
      <c r="W13" s="112"/>
      <c r="X13" s="112"/>
      <c r="Y13" s="112"/>
      <c r="Z13" s="112"/>
      <c r="AA13" s="112"/>
      <c r="AB13" s="112"/>
      <c r="AC13" s="112"/>
      <c r="AD13" s="112"/>
      <c r="AE13" s="112"/>
      <c r="AF13" s="112"/>
      <c r="AG13" s="25"/>
    </row>
    <row r="14" spans="2:33">
      <c r="B14" s="33" t="s">
        <v>53</v>
      </c>
      <c r="C14" s="36">
        <v>540</v>
      </c>
      <c r="D14" s="36">
        <v>611</v>
      </c>
      <c r="E14" s="36">
        <v>857</v>
      </c>
      <c r="F14" s="36">
        <v>908</v>
      </c>
      <c r="G14" s="27">
        <v>886</v>
      </c>
      <c r="H14" s="36">
        <v>239</v>
      </c>
      <c r="I14" s="36">
        <v>202</v>
      </c>
      <c r="J14" s="36">
        <v>214</v>
      </c>
      <c r="K14" s="36">
        <v>201</v>
      </c>
      <c r="L14" s="27">
        <v>857</v>
      </c>
      <c r="M14" s="36">
        <v>273</v>
      </c>
      <c r="N14" s="36">
        <v>241.9</v>
      </c>
      <c r="O14" s="36">
        <v>224</v>
      </c>
      <c r="P14" s="27">
        <v>180.9</v>
      </c>
      <c r="Q14" s="27">
        <v>920.2</v>
      </c>
      <c r="R14" s="27">
        <v>251.6</v>
      </c>
      <c r="S14" s="27">
        <v>263</v>
      </c>
      <c r="T14" s="27">
        <v>243</v>
      </c>
      <c r="U14" s="27">
        <v>188</v>
      </c>
      <c r="V14" s="27">
        <v>946</v>
      </c>
      <c r="W14" s="27">
        <v>168</v>
      </c>
      <c r="X14" s="27">
        <v>199</v>
      </c>
      <c r="Y14" s="27">
        <v>173</v>
      </c>
      <c r="Z14" s="27">
        <v>134</v>
      </c>
      <c r="AA14" s="27">
        <v>673</v>
      </c>
      <c r="AB14" s="27">
        <v>184.9</v>
      </c>
      <c r="AC14" s="27">
        <v>220</v>
      </c>
      <c r="AD14" s="27">
        <v>208</v>
      </c>
      <c r="AE14" s="27">
        <v>131</v>
      </c>
      <c r="AF14" s="27">
        <v>744</v>
      </c>
      <c r="AG14" s="25"/>
    </row>
    <row r="15" spans="2:33">
      <c r="B15" s="28" t="s">
        <v>54</v>
      </c>
      <c r="C15" s="86">
        <v>0.26200000000000001</v>
      </c>
      <c r="D15" s="86">
        <v>0.28899999999999998</v>
      </c>
      <c r="E15" s="86">
        <v>0.26400000000000001</v>
      </c>
      <c r="F15" s="86">
        <v>0.26900000000000002</v>
      </c>
      <c r="G15" s="86">
        <v>0.26200000000000001</v>
      </c>
      <c r="H15" s="86">
        <v>0.28100000000000003</v>
      </c>
      <c r="I15" s="86">
        <v>0.27</v>
      </c>
      <c r="J15" s="86">
        <v>0.27500000000000002</v>
      </c>
      <c r="K15" s="86">
        <v>0.23699999999999999</v>
      </c>
      <c r="L15" s="86">
        <v>0.26600000000000001</v>
      </c>
      <c r="M15" s="86">
        <v>0.30099999999999999</v>
      </c>
      <c r="N15" s="86">
        <v>0.26200000000000001</v>
      </c>
      <c r="O15" s="86">
        <v>0.24</v>
      </c>
      <c r="P15" s="86">
        <v>0.191</v>
      </c>
      <c r="Q15" s="86">
        <v>0.248</v>
      </c>
      <c r="R15" s="86">
        <v>0.24</v>
      </c>
      <c r="S15" s="86">
        <v>0.23599999999999999</v>
      </c>
      <c r="T15" s="76">
        <v>0.218</v>
      </c>
      <c r="U15" s="76">
        <v>0.20799999999999999</v>
      </c>
      <c r="V15" s="76">
        <v>0.22600000000000001</v>
      </c>
      <c r="W15" s="76">
        <v>0.182</v>
      </c>
      <c r="X15" s="76">
        <v>0.22</v>
      </c>
      <c r="Y15" s="76">
        <v>0.19600000000000001</v>
      </c>
      <c r="Z15" s="76">
        <v>0.16500000000000001</v>
      </c>
      <c r="AA15" s="76">
        <v>0.191</v>
      </c>
      <c r="AB15" s="76">
        <v>0.20399999999999999</v>
      </c>
      <c r="AC15" s="76">
        <v>0.23300000000000001</v>
      </c>
      <c r="AD15" s="76">
        <v>0.23200000000000001</v>
      </c>
      <c r="AE15" s="76">
        <v>0.158</v>
      </c>
      <c r="AF15" s="76">
        <v>0.2079</v>
      </c>
      <c r="AG15" s="25"/>
    </row>
    <row r="16" spans="2:33">
      <c r="B16" s="33" t="s">
        <v>55</v>
      </c>
      <c r="C16" s="36" t="s">
        <v>143</v>
      </c>
      <c r="D16" s="36" t="s">
        <v>143</v>
      </c>
      <c r="E16" s="36" t="s">
        <v>143</v>
      </c>
      <c r="F16" s="36" t="s">
        <v>143</v>
      </c>
      <c r="G16" s="27">
        <v>712</v>
      </c>
      <c r="H16" s="36">
        <v>196</v>
      </c>
      <c r="I16" s="36">
        <v>160</v>
      </c>
      <c r="J16" s="36">
        <v>171</v>
      </c>
      <c r="K16" s="36">
        <v>156</v>
      </c>
      <c r="L16" s="27">
        <v>683</v>
      </c>
      <c r="M16" s="27">
        <v>230</v>
      </c>
      <c r="N16" s="27">
        <v>200</v>
      </c>
      <c r="O16" s="27">
        <v>179</v>
      </c>
      <c r="P16" s="27">
        <v>130</v>
      </c>
      <c r="Q16" s="27">
        <v>739</v>
      </c>
      <c r="R16" s="27">
        <v>205</v>
      </c>
      <c r="S16" s="27">
        <v>214</v>
      </c>
      <c r="T16" s="27">
        <v>194</v>
      </c>
      <c r="U16" s="27">
        <v>169</v>
      </c>
      <c r="V16" s="27">
        <v>782</v>
      </c>
      <c r="W16" s="27">
        <v>117</v>
      </c>
      <c r="X16" s="27">
        <v>150</v>
      </c>
      <c r="Y16" s="27">
        <v>127</v>
      </c>
      <c r="Z16" s="27">
        <v>87</v>
      </c>
      <c r="AA16" s="27">
        <v>481</v>
      </c>
      <c r="AB16" s="27">
        <v>139</v>
      </c>
      <c r="AC16" s="27">
        <v>175</v>
      </c>
      <c r="AD16" s="27">
        <v>164</v>
      </c>
      <c r="AE16" s="27">
        <v>84</v>
      </c>
      <c r="AF16" s="27">
        <v>562</v>
      </c>
      <c r="AG16" s="25"/>
    </row>
    <row r="17" spans="2:33">
      <c r="B17" s="33" t="s">
        <v>56</v>
      </c>
      <c r="C17" s="36">
        <v>459</v>
      </c>
      <c r="D17" s="36">
        <v>535</v>
      </c>
      <c r="E17" s="36">
        <v>676</v>
      </c>
      <c r="F17" s="36">
        <v>744</v>
      </c>
      <c r="G17" s="27">
        <v>716</v>
      </c>
      <c r="H17" s="36">
        <v>196</v>
      </c>
      <c r="I17" s="36">
        <v>158</v>
      </c>
      <c r="J17" s="36">
        <v>171</v>
      </c>
      <c r="K17" s="36">
        <v>156</v>
      </c>
      <c r="L17" s="27">
        <v>681</v>
      </c>
      <c r="M17" s="36">
        <v>230</v>
      </c>
      <c r="N17" s="36">
        <v>198</v>
      </c>
      <c r="O17" s="36">
        <v>181</v>
      </c>
      <c r="P17" s="27">
        <v>130</v>
      </c>
      <c r="Q17" s="27">
        <v>739</v>
      </c>
      <c r="R17" s="27">
        <v>205</v>
      </c>
      <c r="S17" s="27">
        <v>214</v>
      </c>
      <c r="T17" s="27">
        <v>194</v>
      </c>
      <c r="U17" s="27">
        <v>139</v>
      </c>
      <c r="V17" s="27">
        <v>753</v>
      </c>
      <c r="W17" s="27">
        <v>121</v>
      </c>
      <c r="X17" s="27">
        <v>152</v>
      </c>
      <c r="Y17" s="27">
        <v>127</v>
      </c>
      <c r="Z17" s="27">
        <v>88</v>
      </c>
      <c r="AA17" s="27">
        <v>489</v>
      </c>
      <c r="AB17" s="27">
        <v>139</v>
      </c>
      <c r="AC17" s="27">
        <v>175</v>
      </c>
      <c r="AD17" s="27">
        <v>164</v>
      </c>
      <c r="AE17" s="27">
        <v>84</v>
      </c>
      <c r="AF17" s="27">
        <v>562</v>
      </c>
      <c r="AG17" s="25"/>
    </row>
    <row r="18" spans="2:33">
      <c r="B18" s="28" t="s">
        <v>54</v>
      </c>
      <c r="C18" s="86">
        <v>0.223</v>
      </c>
      <c r="D18" s="86">
        <v>0.253</v>
      </c>
      <c r="E18" s="86">
        <v>0.20799999999999999</v>
      </c>
      <c r="F18" s="86">
        <v>0.22</v>
      </c>
      <c r="G18" s="86">
        <v>0.21199999999999999</v>
      </c>
      <c r="H18" s="86">
        <v>0.23</v>
      </c>
      <c r="I18" s="86">
        <v>0.21199999999999999</v>
      </c>
      <c r="J18" s="86">
        <v>0.22</v>
      </c>
      <c r="K18" s="86">
        <v>0.184</v>
      </c>
      <c r="L18" s="86">
        <v>0.21099999999999999</v>
      </c>
      <c r="M18" s="86">
        <v>0.254</v>
      </c>
      <c r="N18" s="86">
        <v>0.215</v>
      </c>
      <c r="O18" s="86">
        <v>0.19400000000000001</v>
      </c>
      <c r="P18" s="86">
        <v>0.13700000000000001</v>
      </c>
      <c r="Q18" s="86">
        <v>0.19900000000000001</v>
      </c>
      <c r="R18" s="86">
        <v>0.19500000000000001</v>
      </c>
      <c r="S18" s="86">
        <v>0.192</v>
      </c>
      <c r="T18" s="76">
        <v>0.1741472172351885</v>
      </c>
      <c r="U18" s="76">
        <v>0.15342163355408389</v>
      </c>
      <c r="V18" s="76">
        <v>0.18</v>
      </c>
      <c r="W18" s="76">
        <v>0.13100000000000001</v>
      </c>
      <c r="X18" s="76">
        <v>0.16789999999999999</v>
      </c>
      <c r="Y18" s="76">
        <v>0.14399999999999999</v>
      </c>
      <c r="Z18" s="76">
        <v>0.109</v>
      </c>
      <c r="AA18" s="76">
        <v>0.13900000000000001</v>
      </c>
      <c r="AB18" s="76">
        <v>0.153</v>
      </c>
      <c r="AC18" s="76">
        <v>0.185</v>
      </c>
      <c r="AD18" s="76">
        <v>0.183</v>
      </c>
      <c r="AE18" s="76">
        <f>AE17/AE7</f>
        <v>0.10144927536231885</v>
      </c>
      <c r="AF18" s="76">
        <v>0.157</v>
      </c>
      <c r="AG18" s="25"/>
    </row>
    <row r="19" spans="2:33">
      <c r="B19" s="33" t="s">
        <v>144</v>
      </c>
      <c r="C19" s="36">
        <v>78</v>
      </c>
      <c r="D19" s="36">
        <v>99</v>
      </c>
      <c r="E19" s="36">
        <v>92</v>
      </c>
      <c r="F19" s="36">
        <v>75</v>
      </c>
      <c r="G19" s="27">
        <v>108</v>
      </c>
      <c r="H19" s="36">
        <v>13</v>
      </c>
      <c r="I19" s="36">
        <v>19</v>
      </c>
      <c r="J19" s="36">
        <v>21</v>
      </c>
      <c r="K19" s="36">
        <v>41</v>
      </c>
      <c r="L19" s="27">
        <v>93</v>
      </c>
      <c r="M19" s="36">
        <v>12</v>
      </c>
      <c r="N19" s="36">
        <v>18</v>
      </c>
      <c r="O19" s="36">
        <v>20</v>
      </c>
      <c r="P19" s="27">
        <v>43</v>
      </c>
      <c r="Q19" s="27">
        <v>94</v>
      </c>
      <c r="R19" s="27">
        <v>18</v>
      </c>
      <c r="S19" s="27">
        <v>22</v>
      </c>
      <c r="T19" s="27">
        <v>28</v>
      </c>
      <c r="U19" s="27">
        <v>38</v>
      </c>
      <c r="V19" s="27">
        <v>106</v>
      </c>
      <c r="W19" s="27">
        <v>26</v>
      </c>
      <c r="X19" s="27">
        <v>28</v>
      </c>
      <c r="Y19" s="27">
        <v>29</v>
      </c>
      <c r="Z19" s="27">
        <v>41</v>
      </c>
      <c r="AA19" s="27">
        <v>124</v>
      </c>
      <c r="AB19" s="27">
        <v>23</v>
      </c>
      <c r="AC19" s="27">
        <v>24</v>
      </c>
      <c r="AD19" s="27">
        <v>25</v>
      </c>
      <c r="AE19" s="27">
        <v>39</v>
      </c>
      <c r="AF19" s="27">
        <v>111</v>
      </c>
      <c r="AG19" s="25"/>
    </row>
    <row r="20" spans="2:33">
      <c r="B20" s="176" t="s">
        <v>61</v>
      </c>
      <c r="C20" s="185">
        <v>1106</v>
      </c>
      <c r="D20" s="185">
        <v>1145</v>
      </c>
      <c r="E20" s="185">
        <v>3494</v>
      </c>
      <c r="F20" s="185">
        <v>3912</v>
      </c>
      <c r="G20" s="184">
        <v>4396</v>
      </c>
      <c r="H20" s="185"/>
      <c r="I20" s="185"/>
      <c r="J20" s="185"/>
      <c r="K20" s="185"/>
      <c r="L20" s="184">
        <v>4244</v>
      </c>
      <c r="M20" s="185"/>
      <c r="N20" s="185"/>
      <c r="O20" s="185"/>
      <c r="P20" s="184"/>
      <c r="Q20" s="184">
        <v>4168</v>
      </c>
      <c r="R20" s="184"/>
      <c r="S20" s="184"/>
      <c r="T20" s="221"/>
      <c r="U20" s="221"/>
      <c r="V20" s="184">
        <v>4631</v>
      </c>
      <c r="W20" s="184"/>
      <c r="X20" s="184"/>
      <c r="Y20" s="184"/>
      <c r="Z20" s="184"/>
      <c r="AA20" s="184">
        <v>4403</v>
      </c>
      <c r="AB20" s="184"/>
      <c r="AC20" s="184"/>
      <c r="AD20" s="184"/>
      <c r="AE20" s="184"/>
      <c r="AF20" s="184">
        <v>4185</v>
      </c>
    </row>
    <row r="21" spans="2:33">
      <c r="B21" s="33" t="s">
        <v>62</v>
      </c>
      <c r="C21" s="186">
        <v>0.41499999999999998</v>
      </c>
      <c r="D21" s="186">
        <v>0.46700000000000003</v>
      </c>
      <c r="E21" s="186">
        <v>0.19400000000000001</v>
      </c>
      <c r="F21" s="186">
        <v>0.19</v>
      </c>
      <c r="G21" s="183">
        <v>0.16300000000000001</v>
      </c>
      <c r="H21" s="186"/>
      <c r="I21" s="186"/>
      <c r="J21" s="186"/>
      <c r="K21" s="186"/>
      <c r="L21" s="183">
        <v>0.16</v>
      </c>
      <c r="M21" s="186"/>
      <c r="N21" s="186"/>
      <c r="O21" s="186"/>
      <c r="P21" s="183"/>
      <c r="Q21" s="183">
        <v>0.17699999999999999</v>
      </c>
      <c r="R21" s="183"/>
      <c r="S21" s="183"/>
      <c r="T21" s="208"/>
      <c r="U21" s="208"/>
      <c r="V21" s="183">
        <f>V17/V20</f>
        <v>0.16259987043835025</v>
      </c>
      <c r="W21" s="183"/>
      <c r="X21" s="183"/>
      <c r="Y21" s="183"/>
      <c r="Z21" s="183"/>
      <c r="AA21" s="183">
        <v>0.111</v>
      </c>
      <c r="AB21" s="183"/>
      <c r="AC21" s="183"/>
      <c r="AD21" s="183"/>
      <c r="AE21" s="183"/>
      <c r="AF21" s="183">
        <v>0.1343</v>
      </c>
    </row>
    <row r="22" spans="2:33" ht="15" thickBot="1">
      <c r="B22" s="44" t="s">
        <v>120</v>
      </c>
      <c r="C22" s="88" t="s">
        <v>143</v>
      </c>
      <c r="D22" s="88" t="s">
        <v>143</v>
      </c>
      <c r="E22" s="88" t="s">
        <v>143</v>
      </c>
      <c r="F22" s="79" t="s">
        <v>143</v>
      </c>
      <c r="G22" s="79">
        <v>3651</v>
      </c>
      <c r="H22" s="79">
        <v>3631</v>
      </c>
      <c r="I22" s="79">
        <v>3610</v>
      </c>
      <c r="J22" s="88">
        <v>3649</v>
      </c>
      <c r="K22" s="79">
        <v>3666</v>
      </c>
      <c r="L22" s="79">
        <v>3666</v>
      </c>
      <c r="M22" s="79">
        <v>3678</v>
      </c>
      <c r="N22" s="79">
        <v>3680</v>
      </c>
      <c r="O22" s="79">
        <v>3704</v>
      </c>
      <c r="P22" s="79">
        <v>3693</v>
      </c>
      <c r="Q22" s="79">
        <v>3693</v>
      </c>
      <c r="R22" s="79">
        <v>3742</v>
      </c>
      <c r="S22" s="79">
        <v>3733</v>
      </c>
      <c r="T22" s="79">
        <v>3785</v>
      </c>
      <c r="U22" s="79">
        <v>3824</v>
      </c>
      <c r="V22" s="79">
        <v>3824</v>
      </c>
      <c r="W22" s="79">
        <v>3556</v>
      </c>
      <c r="X22" s="79">
        <v>3545</v>
      </c>
      <c r="Y22" s="79">
        <v>3538</v>
      </c>
      <c r="Z22" s="79">
        <v>3492</v>
      </c>
      <c r="AA22" s="79">
        <v>3492</v>
      </c>
      <c r="AB22" s="79">
        <v>3451</v>
      </c>
      <c r="AC22" s="79">
        <v>3409</v>
      </c>
      <c r="AD22" s="79">
        <v>3411</v>
      </c>
      <c r="AE22" s="79">
        <v>3391</v>
      </c>
      <c r="AF22" s="79">
        <v>3391</v>
      </c>
    </row>
    <row r="23" spans="2:33" ht="4.3499999999999996" customHeight="1" thickTop="1">
      <c r="B23"/>
    </row>
    <row r="24" spans="2:33">
      <c r="B24" s="169"/>
      <c r="W24" s="85"/>
    </row>
    <row r="27" spans="2:33" ht="18">
      <c r="Q27" s="236"/>
    </row>
  </sheetData>
  <phoneticPr fontId="25" type="noConversion"/>
  <pageMargins left="0.23622047244094491" right="0.23622047244094491" top="0.74803149606299213" bottom="0.74803149606299213" header="0.31496062992125984" footer="0.31496062992125984"/>
  <pageSetup paperSize="9" scale="62" orientation="landscape" r:id="rId1"/>
  <headerFooter scaleWithDoc="0">
    <oddHeader>&amp;L&amp;G</oddHeader>
    <oddFooter>Page &amp;P</oddFooter>
  </headerFooter>
  <customProperties>
    <customPr name="EpmWorksheetKeyString_GUID" r:id="rId2"/>
  </customProperties>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9322B-D5E4-4361-BC97-2C9F8B4F84B8}">
  <sheetPr>
    <pageSetUpPr fitToPage="1"/>
  </sheetPr>
  <dimension ref="B2:AL28"/>
  <sheetViews>
    <sheetView showGridLines="0" view="pageBreakPreview" zoomScaleNormal="60" zoomScaleSheetLayoutView="100" zoomScalePageLayoutView="70" workbookViewId="0">
      <pane xSplit="5" topLeftCell="P1" activePane="topRight" state="frozen"/>
      <selection pane="topRight"/>
    </sheetView>
  </sheetViews>
  <sheetFormatPr baseColWidth="10" defaultColWidth="9.44140625" defaultRowHeight="14.4" outlineLevelCol="1"/>
  <cols>
    <col min="1" max="1" width="2.5546875" customWidth="1"/>
    <col min="2" max="2" width="35.5546875" style="1" customWidth="1"/>
    <col min="3" max="15" width="14.5546875" hidden="1" customWidth="1" outlineLevel="1"/>
    <col min="16" max="16" width="14.5546875" customWidth="1" collapsed="1"/>
    <col min="17" max="20" width="14.5546875" hidden="1" customWidth="1" outlineLevel="1"/>
    <col min="21" max="21" width="14.5546875" customWidth="1" collapsed="1"/>
    <col min="22" max="25" width="14.5546875" hidden="1" customWidth="1" outlineLevel="1"/>
    <col min="26" max="26" width="14.5546875" customWidth="1" collapsed="1"/>
    <col min="27" max="36" width="14.5546875" customWidth="1"/>
  </cols>
  <sheetData>
    <row r="2" spans="2:37" ht="17.399999999999999">
      <c r="B2" s="23" t="s">
        <v>145</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row>
    <row r="3" spans="2:37" ht="6" customHeight="1">
      <c r="C3" s="1"/>
      <c r="D3" s="1"/>
      <c r="E3" s="1"/>
      <c r="F3" s="1"/>
      <c r="G3" s="1"/>
      <c r="H3" s="1"/>
      <c r="I3" s="1"/>
      <c r="J3" s="1"/>
      <c r="K3" s="1"/>
      <c r="L3" s="1"/>
      <c r="M3" s="1"/>
      <c r="N3" s="1"/>
      <c r="O3" s="1"/>
      <c r="P3" s="1"/>
      <c r="Q3" s="1"/>
      <c r="R3" s="1"/>
      <c r="S3" s="1"/>
      <c r="T3" s="1"/>
      <c r="U3" s="1"/>
      <c r="V3" s="1"/>
      <c r="W3" s="1"/>
      <c r="X3" s="1"/>
    </row>
    <row r="4" spans="2:37" ht="15" customHeight="1">
      <c r="C4" s="1"/>
      <c r="D4" s="1"/>
      <c r="E4" s="1"/>
      <c r="F4" s="1"/>
      <c r="G4" s="1"/>
      <c r="H4" s="1"/>
      <c r="I4" s="1"/>
      <c r="J4" s="1"/>
      <c r="K4" s="1"/>
      <c r="L4" s="1"/>
      <c r="M4" s="1"/>
      <c r="N4" s="1"/>
      <c r="O4" s="1"/>
      <c r="P4" s="1"/>
      <c r="Q4" s="1"/>
      <c r="R4" s="1"/>
      <c r="S4" s="1"/>
      <c r="T4" s="1"/>
      <c r="U4" s="1"/>
      <c r="V4" s="1"/>
      <c r="W4" s="1"/>
      <c r="X4" s="1"/>
    </row>
    <row r="5" spans="2:37" ht="33" customHeight="1">
      <c r="B5" s="164" t="s">
        <v>16</v>
      </c>
      <c r="C5" s="165" t="s">
        <v>17</v>
      </c>
      <c r="D5" s="166" t="s">
        <v>18</v>
      </c>
      <c r="E5" s="167" t="s">
        <v>140</v>
      </c>
      <c r="F5" s="167" t="s">
        <v>141</v>
      </c>
      <c r="G5" s="114" t="s">
        <v>146</v>
      </c>
      <c r="H5" s="114" t="s">
        <v>147</v>
      </c>
      <c r="I5" s="114" t="s">
        <v>148</v>
      </c>
      <c r="J5" s="31" t="s">
        <v>149</v>
      </c>
      <c r="K5" s="32" t="s">
        <v>21</v>
      </c>
      <c r="L5" s="31" t="s">
        <v>22</v>
      </c>
      <c r="M5" s="31" t="s">
        <v>23</v>
      </c>
      <c r="N5" s="31" t="s">
        <v>24</v>
      </c>
      <c r="O5" s="31" t="s">
        <v>25</v>
      </c>
      <c r="P5" s="32" t="s">
        <v>26</v>
      </c>
      <c r="Q5" s="31" t="s">
        <v>27</v>
      </c>
      <c r="R5" s="31" t="s">
        <v>28</v>
      </c>
      <c r="S5" s="31" t="s">
        <v>29</v>
      </c>
      <c r="T5" s="31" t="s">
        <v>30</v>
      </c>
      <c r="U5" s="32" t="s">
        <v>31</v>
      </c>
      <c r="V5" s="32" t="s">
        <v>32</v>
      </c>
      <c r="W5" s="32" t="s">
        <v>33</v>
      </c>
      <c r="X5" s="32" t="s">
        <v>34</v>
      </c>
      <c r="Y5" s="32" t="s">
        <v>35</v>
      </c>
      <c r="Z5" s="32" t="s">
        <v>36</v>
      </c>
      <c r="AA5" s="32" t="s">
        <v>37</v>
      </c>
      <c r="AB5" s="32" t="s">
        <v>38</v>
      </c>
      <c r="AC5" s="32" t="s">
        <v>39</v>
      </c>
      <c r="AD5" s="32" t="s">
        <v>40</v>
      </c>
      <c r="AE5" s="32" t="s">
        <v>41</v>
      </c>
      <c r="AF5" s="32" t="s">
        <v>42</v>
      </c>
      <c r="AG5" s="32" t="s">
        <v>43</v>
      </c>
      <c r="AH5" s="32" t="s">
        <v>44</v>
      </c>
      <c r="AI5" s="32" t="s">
        <v>45</v>
      </c>
      <c r="AJ5" s="32" t="s">
        <v>46</v>
      </c>
    </row>
    <row r="6" spans="2:37" ht="6" customHeight="1">
      <c r="B6" s="16"/>
      <c r="C6" s="2"/>
      <c r="D6" s="2"/>
      <c r="E6" s="2"/>
      <c r="F6" s="2"/>
      <c r="G6" s="2"/>
      <c r="H6" s="2"/>
      <c r="I6" s="2"/>
      <c r="J6" s="2"/>
      <c r="K6" s="62"/>
      <c r="L6" s="2"/>
      <c r="M6" s="62"/>
      <c r="N6" s="62"/>
      <c r="O6" s="2"/>
      <c r="P6" s="62"/>
      <c r="Q6" s="2"/>
      <c r="R6" s="2"/>
      <c r="S6" s="2"/>
      <c r="T6" s="2"/>
      <c r="U6" s="62"/>
      <c r="V6" s="62"/>
      <c r="W6" s="62"/>
      <c r="X6" s="62"/>
      <c r="Y6" s="1"/>
      <c r="Z6" s="1"/>
      <c r="AA6" s="1"/>
      <c r="AB6" s="1"/>
      <c r="AC6" s="1"/>
      <c r="AD6" s="1"/>
      <c r="AE6" s="1"/>
      <c r="AF6" s="1"/>
      <c r="AG6" s="1"/>
      <c r="AH6" s="1"/>
      <c r="AI6" s="1"/>
      <c r="AJ6" s="1"/>
    </row>
    <row r="7" spans="2:37">
      <c r="B7" s="33" t="s">
        <v>142</v>
      </c>
      <c r="C7" s="57">
        <v>3606</v>
      </c>
      <c r="D7" s="57">
        <v>3158</v>
      </c>
      <c r="E7" s="57">
        <v>3002</v>
      </c>
      <c r="F7" s="57">
        <v>3036</v>
      </c>
      <c r="G7" s="57">
        <v>731</v>
      </c>
      <c r="H7" s="57">
        <v>719</v>
      </c>
      <c r="I7" s="57">
        <v>726</v>
      </c>
      <c r="J7" s="57">
        <v>747</v>
      </c>
      <c r="K7" s="27">
        <v>2922</v>
      </c>
      <c r="L7" s="57">
        <v>748</v>
      </c>
      <c r="M7" s="57">
        <v>742</v>
      </c>
      <c r="N7" s="57">
        <v>715</v>
      </c>
      <c r="O7" s="57">
        <v>787</v>
      </c>
      <c r="P7" s="27">
        <v>2992</v>
      </c>
      <c r="Q7" s="57">
        <v>779.5</v>
      </c>
      <c r="R7" s="57">
        <v>838.4</v>
      </c>
      <c r="S7" s="57">
        <v>931</v>
      </c>
      <c r="T7" s="27">
        <v>1008</v>
      </c>
      <c r="U7" s="27">
        <v>3557.2</v>
      </c>
      <c r="V7" s="27">
        <v>1038</v>
      </c>
      <c r="W7" s="27">
        <v>1026.7</v>
      </c>
      <c r="X7" s="36">
        <v>1062</v>
      </c>
      <c r="Y7" s="36">
        <v>1111</v>
      </c>
      <c r="Z7" s="36">
        <v>4237</v>
      </c>
      <c r="AA7" s="36">
        <v>886</v>
      </c>
      <c r="AB7" s="36">
        <v>893</v>
      </c>
      <c r="AC7" s="36">
        <v>924</v>
      </c>
      <c r="AD7" s="36">
        <v>908</v>
      </c>
      <c r="AE7" s="36">
        <v>3611</v>
      </c>
      <c r="AF7" s="36">
        <v>900.1</v>
      </c>
      <c r="AG7" s="36">
        <v>905</v>
      </c>
      <c r="AH7" s="36">
        <v>996</v>
      </c>
      <c r="AI7" s="36">
        <v>962</v>
      </c>
      <c r="AJ7" s="36">
        <v>3764</v>
      </c>
    </row>
    <row r="8" spans="2:37">
      <c r="B8" s="4" t="s">
        <v>48</v>
      </c>
      <c r="C8" s="168">
        <v>0.33</v>
      </c>
      <c r="D8" s="168">
        <v>-0.12</v>
      </c>
      <c r="E8" s="168">
        <v>-0.05</v>
      </c>
      <c r="F8" s="168">
        <v>0.01</v>
      </c>
      <c r="G8" s="168">
        <v>0</v>
      </c>
      <c r="H8" s="168">
        <v>-7.0000000000000007E-2</v>
      </c>
      <c r="I8" s="168">
        <v>-0.05</v>
      </c>
      <c r="J8" s="168">
        <v>-0.02</v>
      </c>
      <c r="K8" s="168">
        <v>-0.04</v>
      </c>
      <c r="L8" s="168">
        <v>0.02</v>
      </c>
      <c r="M8" s="168">
        <v>0.03</v>
      </c>
      <c r="N8" s="168">
        <v>-0.02</v>
      </c>
      <c r="O8" s="168">
        <v>0.05</v>
      </c>
      <c r="P8" s="168">
        <v>0.02</v>
      </c>
      <c r="Q8" s="199">
        <v>0.04</v>
      </c>
      <c r="R8" s="199">
        <v>0.14000000000000001</v>
      </c>
      <c r="S8" s="199">
        <v>0.3</v>
      </c>
      <c r="T8" s="168">
        <v>0.28000000000000003</v>
      </c>
      <c r="U8" s="168">
        <v>0.19</v>
      </c>
      <c r="V8" s="168">
        <v>0.33</v>
      </c>
      <c r="W8" s="168">
        <v>0.23</v>
      </c>
      <c r="X8" s="199">
        <v>0.14000000000000001</v>
      </c>
      <c r="Y8" s="199">
        <v>0.1</v>
      </c>
      <c r="Z8" s="199">
        <v>0.19</v>
      </c>
      <c r="AA8" s="199">
        <v>-0.15</v>
      </c>
      <c r="AB8" s="111">
        <v>-0.13</v>
      </c>
      <c r="AC8" s="111">
        <v>-0.13</v>
      </c>
      <c r="AD8" s="111">
        <v>-0.18</v>
      </c>
      <c r="AE8" s="111">
        <v>-0.15</v>
      </c>
      <c r="AF8" s="111">
        <v>0.02</v>
      </c>
      <c r="AG8" s="111">
        <v>0.01</v>
      </c>
      <c r="AH8" s="111">
        <v>0.08</v>
      </c>
      <c r="AI8" s="111">
        <v>0.06</v>
      </c>
      <c r="AJ8" s="111">
        <v>0.04</v>
      </c>
    </row>
    <row r="9" spans="2:37">
      <c r="B9" s="29" t="s">
        <v>49</v>
      </c>
      <c r="C9" s="168">
        <v>0.04</v>
      </c>
      <c r="D9" s="168">
        <v>0.04</v>
      </c>
      <c r="E9" s="168">
        <v>0.04</v>
      </c>
      <c r="F9" s="168">
        <v>0.05</v>
      </c>
      <c r="G9" s="168">
        <v>0.08</v>
      </c>
      <c r="H9" s="168">
        <v>-0.01</v>
      </c>
      <c r="I9" s="168">
        <v>-0.04</v>
      </c>
      <c r="J9" s="168">
        <v>0.02</v>
      </c>
      <c r="K9" s="170">
        <v>0.01</v>
      </c>
      <c r="L9" s="168">
        <v>0.03</v>
      </c>
      <c r="M9" s="168">
        <v>0.01</v>
      </c>
      <c r="N9" s="168">
        <v>-0.02</v>
      </c>
      <c r="O9" s="168">
        <v>0.08</v>
      </c>
      <c r="P9" s="168">
        <v>0.02</v>
      </c>
      <c r="Q9" s="199">
        <v>0.01</v>
      </c>
      <c r="R9" s="199">
        <v>0.14000000000000001</v>
      </c>
      <c r="S9" s="199">
        <v>0.19</v>
      </c>
      <c r="T9" s="168">
        <v>0.08</v>
      </c>
      <c r="U9" s="168">
        <v>0.1</v>
      </c>
      <c r="V9" s="168">
        <v>0.04</v>
      </c>
      <c r="W9" s="168">
        <v>-0.06</v>
      </c>
      <c r="X9" s="199">
        <v>-0.1</v>
      </c>
      <c r="Y9" s="199">
        <v>-0.01</v>
      </c>
      <c r="Z9" s="199">
        <v>-0.04</v>
      </c>
      <c r="AA9" s="199">
        <v>-0.12</v>
      </c>
      <c r="AB9" s="111">
        <v>0.03</v>
      </c>
      <c r="AC9" s="111">
        <v>0.05</v>
      </c>
      <c r="AD9" s="111">
        <v>-0.09</v>
      </c>
      <c r="AE9" s="111">
        <v>-3.1E-2</v>
      </c>
      <c r="AF9" s="111">
        <v>0.02</v>
      </c>
      <c r="AG9" s="111">
        <v>-0.05</v>
      </c>
      <c r="AH9" s="111">
        <v>0.03</v>
      </c>
      <c r="AI9" s="111">
        <v>3.3000000000000002E-2</v>
      </c>
      <c r="AJ9" s="111">
        <v>0.01</v>
      </c>
    </row>
    <row r="10" spans="2:37">
      <c r="B10" s="18" t="s">
        <v>50</v>
      </c>
      <c r="C10" s="168">
        <v>0.22</v>
      </c>
      <c r="D10" s="168">
        <v>-0.16</v>
      </c>
      <c r="E10" s="168">
        <v>-0.12</v>
      </c>
      <c r="F10" s="168">
        <v>0.01</v>
      </c>
      <c r="G10" s="168">
        <v>-7.0000000000000007E-2</v>
      </c>
      <c r="H10" s="168">
        <v>-0.05</v>
      </c>
      <c r="I10" s="168">
        <v>-0.03</v>
      </c>
      <c r="J10" s="168">
        <v>-0.05</v>
      </c>
      <c r="K10" s="170">
        <v>-0.05</v>
      </c>
      <c r="L10" s="168">
        <v>-0.01</v>
      </c>
      <c r="M10" s="170">
        <v>0.04</v>
      </c>
      <c r="N10" s="170">
        <v>0.08</v>
      </c>
      <c r="O10" s="168">
        <v>0.03</v>
      </c>
      <c r="P10" s="168">
        <v>0.04</v>
      </c>
      <c r="Q10" s="199">
        <v>0.1</v>
      </c>
      <c r="R10" s="199">
        <v>0.05</v>
      </c>
      <c r="S10" s="199">
        <v>0.11</v>
      </c>
      <c r="T10" s="168">
        <v>0.18</v>
      </c>
      <c r="U10" s="168">
        <v>0.11</v>
      </c>
      <c r="V10" s="168">
        <v>0.24</v>
      </c>
      <c r="W10" s="168">
        <v>0.21</v>
      </c>
      <c r="X10" s="199">
        <v>0.14000000000000001</v>
      </c>
      <c r="Y10" s="199">
        <v>7.0000000000000007E-2</v>
      </c>
      <c r="Z10" s="199">
        <v>0.16</v>
      </c>
      <c r="AA10" s="199">
        <v>-0.02</v>
      </c>
      <c r="AB10" s="111">
        <v>-0.11</v>
      </c>
      <c r="AC10" s="111">
        <v>-0.1</v>
      </c>
      <c r="AD10" s="111">
        <v>0</v>
      </c>
      <c r="AE10" s="111">
        <v>-5.8999999999999997E-2</v>
      </c>
      <c r="AF10" s="111">
        <v>0.01</v>
      </c>
      <c r="AG10" s="111">
        <v>0.05</v>
      </c>
      <c r="AH10" s="111">
        <v>0.1</v>
      </c>
      <c r="AI10" s="111">
        <v>3.1E-2</v>
      </c>
      <c r="AJ10" s="111">
        <v>0.04</v>
      </c>
    </row>
    <row r="11" spans="2:37">
      <c r="B11" s="29" t="s">
        <v>51</v>
      </c>
      <c r="C11" s="168">
        <v>0.08</v>
      </c>
      <c r="D11" s="168">
        <v>0</v>
      </c>
      <c r="E11" s="168">
        <v>-0.01</v>
      </c>
      <c r="F11" s="168">
        <v>-0.05</v>
      </c>
      <c r="G11" s="168">
        <v>-0.01</v>
      </c>
      <c r="H11" s="168">
        <v>-0.01</v>
      </c>
      <c r="I11" s="168">
        <v>0.02</v>
      </c>
      <c r="J11" s="168">
        <v>0.01</v>
      </c>
      <c r="K11" s="170">
        <v>0</v>
      </c>
      <c r="L11" s="168">
        <v>0</v>
      </c>
      <c r="M11" s="170">
        <v>-0.02</v>
      </c>
      <c r="N11" s="170">
        <v>-0.08</v>
      </c>
      <c r="O11" s="168">
        <v>-7.0000000000000007E-2</v>
      </c>
      <c r="P11" s="168">
        <v>-0.04</v>
      </c>
      <c r="Q11" s="199">
        <v>-7.0000000000000007E-2</v>
      </c>
      <c r="R11" s="199">
        <v>-0.05</v>
      </c>
      <c r="S11" s="199">
        <v>0</v>
      </c>
      <c r="T11" s="168">
        <v>0.02</v>
      </c>
      <c r="U11" s="168">
        <v>-0.02</v>
      </c>
      <c r="V11" s="168">
        <v>0.06</v>
      </c>
      <c r="W11" s="168">
        <v>0.08</v>
      </c>
      <c r="X11" s="199">
        <v>0.09</v>
      </c>
      <c r="Y11" s="199">
        <v>0.04</v>
      </c>
      <c r="Z11" s="199">
        <v>7.0000000000000007E-2</v>
      </c>
      <c r="AA11" s="199">
        <v>0</v>
      </c>
      <c r="AB11" s="111">
        <v>-0.03</v>
      </c>
      <c r="AC11" s="111">
        <v>-7.0000000000000007E-2</v>
      </c>
      <c r="AD11" s="111">
        <v>-0.09</v>
      </c>
      <c r="AE11" s="111">
        <v>-4.7E-2</v>
      </c>
      <c r="AF11" s="111">
        <v>-0.01</v>
      </c>
      <c r="AG11" s="111">
        <v>0.01</v>
      </c>
      <c r="AH11" s="111">
        <v>-0.05</v>
      </c>
      <c r="AI11" s="111">
        <v>-4.0000000000000001E-3</v>
      </c>
      <c r="AJ11" s="111">
        <v>-0.01</v>
      </c>
    </row>
    <row r="12" spans="2:37">
      <c r="B12" s="29" t="s">
        <v>52</v>
      </c>
      <c r="C12" s="168">
        <v>-0.01</v>
      </c>
      <c r="D12" s="168">
        <v>0</v>
      </c>
      <c r="E12" s="168">
        <v>0.04</v>
      </c>
      <c r="F12" s="168">
        <v>0</v>
      </c>
      <c r="G12" s="168">
        <v>0</v>
      </c>
      <c r="H12" s="168">
        <v>0</v>
      </c>
      <c r="I12" s="168">
        <v>0</v>
      </c>
      <c r="J12" s="168">
        <v>0</v>
      </c>
      <c r="K12" s="170">
        <v>0</v>
      </c>
      <c r="L12" s="168">
        <v>0</v>
      </c>
      <c r="M12" s="170">
        <v>0</v>
      </c>
      <c r="N12" s="170">
        <v>0</v>
      </c>
      <c r="O12" s="168">
        <v>0.01</v>
      </c>
      <c r="P12" s="168">
        <v>0</v>
      </c>
      <c r="Q12" s="199">
        <v>0</v>
      </c>
      <c r="R12" s="199">
        <v>0</v>
      </c>
      <c r="S12" s="199">
        <v>0</v>
      </c>
      <c r="T12" s="168">
        <v>0</v>
      </c>
      <c r="U12" s="168">
        <v>0</v>
      </c>
      <c r="V12" s="168">
        <v>0</v>
      </c>
      <c r="W12" s="168">
        <v>0</v>
      </c>
      <c r="X12" s="199">
        <v>0.01</v>
      </c>
      <c r="Y12" s="199">
        <v>0</v>
      </c>
      <c r="Z12" s="199">
        <v>0</v>
      </c>
      <c r="AA12" s="199">
        <v>-0.01</v>
      </c>
      <c r="AB12" s="111">
        <v>-0.02</v>
      </c>
      <c r="AC12" s="111">
        <v>-0.01</v>
      </c>
      <c r="AD12" s="111">
        <v>0</v>
      </c>
      <c r="AE12" s="111">
        <v>-1.0999999999999999E-2</v>
      </c>
      <c r="AF12" s="111">
        <v>0</v>
      </c>
      <c r="AG12" s="111">
        <v>0</v>
      </c>
      <c r="AH12" s="111">
        <v>0</v>
      </c>
      <c r="AI12" s="111">
        <v>0</v>
      </c>
      <c r="AJ12" s="111">
        <v>0</v>
      </c>
    </row>
    <row r="13" spans="2:37" ht="6" customHeight="1">
      <c r="B13" s="18"/>
      <c r="C13" s="168"/>
      <c r="D13" s="168"/>
      <c r="E13" s="168"/>
      <c r="F13" s="168"/>
      <c r="G13" s="168"/>
      <c r="H13" s="168"/>
      <c r="I13" s="168"/>
      <c r="J13" s="168"/>
      <c r="K13" s="171"/>
      <c r="L13" s="168"/>
      <c r="M13" s="171"/>
      <c r="N13" s="171"/>
      <c r="O13" s="168"/>
      <c r="P13" s="171"/>
      <c r="Q13" s="168"/>
      <c r="R13" s="168"/>
      <c r="S13" s="168"/>
      <c r="T13" s="171"/>
      <c r="U13" s="171"/>
      <c r="V13" s="171"/>
      <c r="W13" s="171"/>
      <c r="X13" s="171"/>
      <c r="Y13" s="171"/>
      <c r="Z13" s="171"/>
      <c r="AA13" s="171"/>
      <c r="AB13" s="112"/>
      <c r="AC13" s="112"/>
      <c r="AD13" s="112"/>
      <c r="AE13" s="112"/>
      <c r="AF13" s="112"/>
      <c r="AG13" s="112"/>
      <c r="AH13" s="112"/>
      <c r="AI13" s="112"/>
      <c r="AJ13" s="112"/>
    </row>
    <row r="14" spans="2:37">
      <c r="B14" s="172" t="s">
        <v>150</v>
      </c>
      <c r="C14" s="57">
        <v>2382</v>
      </c>
      <c r="D14" s="57">
        <v>1899</v>
      </c>
      <c r="E14" s="57">
        <v>1564</v>
      </c>
      <c r="F14" s="57">
        <v>1574</v>
      </c>
      <c r="G14" s="57">
        <v>374</v>
      </c>
      <c r="H14" s="57">
        <v>353</v>
      </c>
      <c r="I14" s="57">
        <v>345</v>
      </c>
      <c r="J14" s="57">
        <v>365</v>
      </c>
      <c r="K14" s="27">
        <v>1438</v>
      </c>
      <c r="L14" s="57">
        <v>398</v>
      </c>
      <c r="M14" s="30">
        <v>384</v>
      </c>
      <c r="N14" s="30">
        <v>330</v>
      </c>
      <c r="O14" s="36">
        <v>362</v>
      </c>
      <c r="P14" s="27">
        <v>1474</v>
      </c>
      <c r="Q14" s="57">
        <v>403.5</v>
      </c>
      <c r="R14" s="57">
        <v>417</v>
      </c>
      <c r="S14" s="57">
        <v>461</v>
      </c>
      <c r="T14" s="27">
        <v>507</v>
      </c>
      <c r="U14" s="27">
        <v>1789</v>
      </c>
      <c r="V14" s="27">
        <v>556</v>
      </c>
      <c r="W14" s="27">
        <v>543</v>
      </c>
      <c r="X14" s="27">
        <v>562</v>
      </c>
      <c r="Y14" s="27">
        <v>531</v>
      </c>
      <c r="Z14" s="27">
        <v>2192</v>
      </c>
      <c r="AA14" s="27">
        <v>441</v>
      </c>
      <c r="AB14" s="27">
        <v>436.6</v>
      </c>
      <c r="AC14" s="27">
        <v>447</v>
      </c>
      <c r="AD14" s="27">
        <v>425</v>
      </c>
      <c r="AE14" s="27">
        <v>1750</v>
      </c>
      <c r="AF14" s="27">
        <v>483</v>
      </c>
      <c r="AG14" s="27">
        <v>450</v>
      </c>
      <c r="AH14" s="27">
        <v>512</v>
      </c>
      <c r="AI14" s="27">
        <v>489.3</v>
      </c>
      <c r="AJ14" s="27">
        <v>1934</v>
      </c>
      <c r="AK14" s="15"/>
    </row>
    <row r="15" spans="2:37">
      <c r="B15" s="172" t="s">
        <v>151</v>
      </c>
      <c r="C15" s="57">
        <v>1224</v>
      </c>
      <c r="D15" s="57">
        <v>1260</v>
      </c>
      <c r="E15" s="57">
        <v>1438</v>
      </c>
      <c r="F15" s="57">
        <v>1462</v>
      </c>
      <c r="G15" s="57">
        <v>357</v>
      </c>
      <c r="H15" s="57">
        <v>365</v>
      </c>
      <c r="I15" s="57">
        <v>381</v>
      </c>
      <c r="J15" s="57">
        <v>381</v>
      </c>
      <c r="K15" s="30">
        <v>1484</v>
      </c>
      <c r="L15" s="57">
        <v>350</v>
      </c>
      <c r="M15" s="30">
        <v>358</v>
      </c>
      <c r="N15" s="30">
        <v>385</v>
      </c>
      <c r="O15" s="36">
        <v>425</v>
      </c>
      <c r="P15" s="27">
        <v>1518</v>
      </c>
      <c r="Q15" s="57">
        <v>376</v>
      </c>
      <c r="R15" s="57">
        <v>421</v>
      </c>
      <c r="S15" s="57">
        <v>470</v>
      </c>
      <c r="T15" s="27">
        <v>501</v>
      </c>
      <c r="U15" s="27">
        <v>1768</v>
      </c>
      <c r="V15" s="27">
        <v>481</v>
      </c>
      <c r="W15" s="27">
        <v>484</v>
      </c>
      <c r="X15" s="27">
        <v>499.79999999999995</v>
      </c>
      <c r="Y15" s="27">
        <v>580</v>
      </c>
      <c r="Z15" s="27">
        <v>2045</v>
      </c>
      <c r="AA15" s="27">
        <v>445</v>
      </c>
      <c r="AB15" s="27">
        <v>456.9</v>
      </c>
      <c r="AC15" s="27">
        <v>477</v>
      </c>
      <c r="AD15" s="27">
        <v>483</v>
      </c>
      <c r="AE15" s="27">
        <v>1861</v>
      </c>
      <c r="AF15" s="27">
        <v>417</v>
      </c>
      <c r="AG15" s="27">
        <f>177+278</f>
        <v>455</v>
      </c>
      <c r="AH15" s="27">
        <v>484</v>
      </c>
      <c r="AI15" s="27">
        <v>472.6</v>
      </c>
      <c r="AJ15" s="27">
        <v>1829</v>
      </c>
    </row>
    <row r="16" spans="2:37" ht="6" customHeight="1">
      <c r="B16" s="33"/>
      <c r="C16" s="57"/>
      <c r="D16" s="57"/>
      <c r="E16" s="57"/>
      <c r="F16" s="57"/>
      <c r="G16" s="57"/>
      <c r="H16" s="57"/>
      <c r="I16" s="57"/>
      <c r="J16" s="57"/>
      <c r="K16" s="30"/>
      <c r="L16" s="57"/>
      <c r="M16" s="30"/>
      <c r="N16" s="30"/>
      <c r="O16" s="57"/>
      <c r="P16" s="30"/>
      <c r="Q16" s="57"/>
      <c r="R16" s="57"/>
      <c r="S16" s="57"/>
      <c r="T16" s="30"/>
      <c r="U16" s="215"/>
      <c r="V16" s="30"/>
      <c r="W16" s="30"/>
      <c r="X16" s="30"/>
      <c r="Y16" s="30"/>
      <c r="Z16" s="215"/>
      <c r="AA16" s="215"/>
      <c r="AB16" s="222"/>
      <c r="AC16" s="222"/>
      <c r="AD16" s="222"/>
      <c r="AE16" s="222"/>
      <c r="AF16" s="222"/>
      <c r="AG16" s="222"/>
      <c r="AH16" s="222"/>
      <c r="AI16" s="222"/>
      <c r="AJ16" s="222"/>
    </row>
    <row r="17" spans="2:38">
      <c r="B17" s="33" t="s">
        <v>53</v>
      </c>
      <c r="C17" s="57">
        <v>1231</v>
      </c>
      <c r="D17" s="57">
        <v>830</v>
      </c>
      <c r="E17" s="57">
        <v>498</v>
      </c>
      <c r="F17" s="57">
        <v>550</v>
      </c>
      <c r="G17" s="57">
        <v>113</v>
      </c>
      <c r="H17" s="57">
        <v>121</v>
      </c>
      <c r="I17" s="57">
        <v>119</v>
      </c>
      <c r="J17" s="57">
        <v>109</v>
      </c>
      <c r="K17" s="27">
        <v>462</v>
      </c>
      <c r="L17" s="57">
        <v>118</v>
      </c>
      <c r="M17" s="57">
        <v>168</v>
      </c>
      <c r="N17" s="57">
        <v>140</v>
      </c>
      <c r="O17" s="57">
        <v>133</v>
      </c>
      <c r="P17" s="27">
        <v>560</v>
      </c>
      <c r="Q17" s="57">
        <v>142.6</v>
      </c>
      <c r="R17" s="57">
        <v>182.6</v>
      </c>
      <c r="S17" s="57">
        <v>192</v>
      </c>
      <c r="T17" s="27">
        <v>199.7</v>
      </c>
      <c r="U17" s="27">
        <v>716.6</v>
      </c>
      <c r="V17" s="27">
        <v>222</v>
      </c>
      <c r="W17" s="27">
        <v>185</v>
      </c>
      <c r="X17" s="27">
        <v>148</v>
      </c>
      <c r="Y17" s="27">
        <v>122</v>
      </c>
      <c r="Z17" s="27">
        <v>677</v>
      </c>
      <c r="AA17" s="27">
        <v>76</v>
      </c>
      <c r="AB17" s="27">
        <v>71</v>
      </c>
      <c r="AC17" s="27">
        <v>127</v>
      </c>
      <c r="AD17" s="27">
        <v>115</v>
      </c>
      <c r="AE17" s="27">
        <v>389</v>
      </c>
      <c r="AF17" s="27">
        <v>140.30000000000001</v>
      </c>
      <c r="AG17" s="27">
        <v>140</v>
      </c>
      <c r="AH17" s="27">
        <v>194</v>
      </c>
      <c r="AI17" s="27">
        <v>126</v>
      </c>
      <c r="AJ17" s="27">
        <v>601</v>
      </c>
    </row>
    <row r="18" spans="2:38">
      <c r="B18" s="28" t="s">
        <v>54</v>
      </c>
      <c r="C18" s="84">
        <v>0.34100000000000003</v>
      </c>
      <c r="D18" s="84">
        <v>0.26300000000000001</v>
      </c>
      <c r="E18" s="84">
        <v>0.16600000000000001</v>
      </c>
      <c r="F18" s="84">
        <v>0.18099999999999999</v>
      </c>
      <c r="G18" s="84">
        <v>0.155</v>
      </c>
      <c r="H18" s="84">
        <v>0.16800000000000001</v>
      </c>
      <c r="I18" s="84">
        <v>0.16400000000000001</v>
      </c>
      <c r="J18" s="84">
        <v>0.14599999999999999</v>
      </c>
      <c r="K18" s="84">
        <v>0.158</v>
      </c>
      <c r="L18" s="84">
        <v>0.158</v>
      </c>
      <c r="M18" s="84">
        <v>0.22600000000000001</v>
      </c>
      <c r="N18" s="84">
        <v>0.19600000000000001</v>
      </c>
      <c r="O18" s="84">
        <v>0.16900000000000001</v>
      </c>
      <c r="P18" s="84">
        <v>0.187</v>
      </c>
      <c r="Q18" s="84">
        <v>0.183</v>
      </c>
      <c r="R18" s="84">
        <v>0.218</v>
      </c>
      <c r="S18" s="84">
        <v>0.20599999999999999</v>
      </c>
      <c r="T18" s="84">
        <v>0.19800000000000001</v>
      </c>
      <c r="U18" s="84">
        <v>0.20200000000000001</v>
      </c>
      <c r="V18" s="84">
        <v>0.214</v>
      </c>
      <c r="W18" s="84">
        <v>0.18</v>
      </c>
      <c r="X18" s="200">
        <v>0.13900000000000001</v>
      </c>
      <c r="Y18" s="200">
        <v>0.11</v>
      </c>
      <c r="Z18" s="200">
        <v>0.16</v>
      </c>
      <c r="AA18" s="200">
        <v>8.5999999999999993E-2</v>
      </c>
      <c r="AB18" s="76">
        <v>0.08</v>
      </c>
      <c r="AC18" s="76">
        <v>0.13700000000000001</v>
      </c>
      <c r="AD18" s="76">
        <v>0.127</v>
      </c>
      <c r="AE18" s="76">
        <v>0.108</v>
      </c>
      <c r="AF18" s="76">
        <v>0.156</v>
      </c>
      <c r="AG18" s="76">
        <v>0.155</v>
      </c>
      <c r="AH18" s="76">
        <v>0.19500000000000001</v>
      </c>
      <c r="AI18" s="76">
        <v>0.13100000000000001</v>
      </c>
      <c r="AJ18" s="76">
        <v>0.15970000000000001</v>
      </c>
    </row>
    <row r="19" spans="2:38">
      <c r="B19" s="33" t="s">
        <v>55</v>
      </c>
      <c r="C19" s="57" t="s">
        <v>143</v>
      </c>
      <c r="D19" s="57" t="s">
        <v>143</v>
      </c>
      <c r="E19" s="57" t="s">
        <v>143</v>
      </c>
      <c r="F19" s="57" t="s">
        <v>143</v>
      </c>
      <c r="G19" s="57">
        <v>63</v>
      </c>
      <c r="H19" s="57">
        <v>68</v>
      </c>
      <c r="I19" s="57">
        <v>43</v>
      </c>
      <c r="J19" s="57">
        <v>33</v>
      </c>
      <c r="K19" s="27">
        <v>207</v>
      </c>
      <c r="L19" s="57">
        <v>54</v>
      </c>
      <c r="M19" s="57">
        <v>104</v>
      </c>
      <c r="N19" s="57">
        <v>59</v>
      </c>
      <c r="O19" s="36">
        <v>69</v>
      </c>
      <c r="P19" s="27">
        <v>285</v>
      </c>
      <c r="Q19" s="30">
        <v>78</v>
      </c>
      <c r="R19" s="30">
        <v>120</v>
      </c>
      <c r="S19" s="30">
        <v>115</v>
      </c>
      <c r="T19" s="27">
        <v>90</v>
      </c>
      <c r="U19" s="27">
        <v>404</v>
      </c>
      <c r="V19" s="27">
        <v>150</v>
      </c>
      <c r="W19" s="27">
        <v>119</v>
      </c>
      <c r="X19" s="27">
        <v>83</v>
      </c>
      <c r="Y19" s="27">
        <v>44</v>
      </c>
      <c r="Z19" s="27">
        <v>396</v>
      </c>
      <c r="AA19" s="27">
        <v>17</v>
      </c>
      <c r="AB19" s="27">
        <v>-298</v>
      </c>
      <c r="AC19" s="27">
        <v>58</v>
      </c>
      <c r="AD19" s="27">
        <v>54</v>
      </c>
      <c r="AE19" s="27">
        <v>-170</v>
      </c>
      <c r="AF19" s="27">
        <v>87</v>
      </c>
      <c r="AG19" s="27">
        <v>87</v>
      </c>
      <c r="AH19" s="27">
        <v>174</v>
      </c>
      <c r="AI19" s="27">
        <f>-35</f>
        <v>-35</v>
      </c>
      <c r="AJ19" s="27">
        <v>313</v>
      </c>
      <c r="AL19" s="25"/>
    </row>
    <row r="20" spans="2:38">
      <c r="B20" s="33" t="s">
        <v>56</v>
      </c>
      <c r="C20" s="57">
        <v>1073</v>
      </c>
      <c r="D20" s="57">
        <v>675</v>
      </c>
      <c r="E20" s="57">
        <v>319</v>
      </c>
      <c r="F20" s="57">
        <v>362</v>
      </c>
      <c r="G20" s="57">
        <v>64</v>
      </c>
      <c r="H20" s="57">
        <v>71</v>
      </c>
      <c r="I20" s="57">
        <v>52</v>
      </c>
      <c r="J20" s="57">
        <v>44</v>
      </c>
      <c r="K20" s="27">
        <v>231</v>
      </c>
      <c r="L20" s="57">
        <v>54</v>
      </c>
      <c r="M20" s="57">
        <v>106</v>
      </c>
      <c r="N20" s="57">
        <v>79</v>
      </c>
      <c r="O20" s="36">
        <v>63</v>
      </c>
      <c r="P20" s="27">
        <v>301</v>
      </c>
      <c r="Q20" s="30">
        <v>78</v>
      </c>
      <c r="R20" s="30">
        <v>122</v>
      </c>
      <c r="S20" s="30">
        <v>127</v>
      </c>
      <c r="T20" s="27">
        <v>126</v>
      </c>
      <c r="U20" s="27">
        <v>453</v>
      </c>
      <c r="V20" s="27">
        <v>155</v>
      </c>
      <c r="W20" s="27">
        <v>120</v>
      </c>
      <c r="X20" s="27">
        <v>82</v>
      </c>
      <c r="Y20" s="27">
        <v>48</v>
      </c>
      <c r="Z20" s="27">
        <v>405</v>
      </c>
      <c r="AA20" s="27">
        <v>13</v>
      </c>
      <c r="AB20" s="27">
        <v>7</v>
      </c>
      <c r="AC20" s="27">
        <v>69</v>
      </c>
      <c r="AD20" s="27">
        <v>59</v>
      </c>
      <c r="AE20" s="27">
        <v>147</v>
      </c>
      <c r="AF20" s="27">
        <v>88</v>
      </c>
      <c r="AG20" s="27">
        <v>87</v>
      </c>
      <c r="AH20" s="27">
        <v>140</v>
      </c>
      <c r="AI20" s="27">
        <v>62</v>
      </c>
      <c r="AJ20" s="27">
        <v>377</v>
      </c>
      <c r="AL20" s="25"/>
    </row>
    <row r="21" spans="2:38">
      <c r="B21" s="28" t="s">
        <v>54</v>
      </c>
      <c r="C21" s="84">
        <v>0.29799999999999999</v>
      </c>
      <c r="D21" s="84">
        <v>0.214</v>
      </c>
      <c r="E21" s="84">
        <v>0.106</v>
      </c>
      <c r="F21" s="84">
        <v>0.11899999999999999</v>
      </c>
      <c r="G21" s="84">
        <v>8.7999999999999995E-2</v>
      </c>
      <c r="H21" s="84">
        <v>9.9000000000000005E-2</v>
      </c>
      <c r="I21" s="84">
        <f>I20/I7</f>
        <v>7.1625344352617082E-2</v>
      </c>
      <c r="J21" s="84">
        <v>5.8999999999999997E-2</v>
      </c>
      <c r="K21" s="84">
        <v>7.9000000000000001E-2</v>
      </c>
      <c r="L21" s="84">
        <v>7.1999999999999995E-2</v>
      </c>
      <c r="M21" s="84">
        <v>0.14199999999999999</v>
      </c>
      <c r="N21" s="84">
        <v>0.11</v>
      </c>
      <c r="O21" s="86">
        <v>0.08</v>
      </c>
      <c r="P21" s="84">
        <v>0.10100000000000001</v>
      </c>
      <c r="Q21" s="84">
        <v>0.1</v>
      </c>
      <c r="R21" s="84">
        <v>0.14599999999999999</v>
      </c>
      <c r="S21" s="84">
        <v>0.13600000000000001</v>
      </c>
      <c r="T21" s="84">
        <v>0.125</v>
      </c>
      <c r="U21" s="84">
        <v>0.127</v>
      </c>
      <c r="V21" s="84">
        <v>0.14899999999999999</v>
      </c>
      <c r="W21" s="84">
        <v>0.11700000000000001</v>
      </c>
      <c r="X21" s="200">
        <v>7.6999999999999999E-2</v>
      </c>
      <c r="Y21" s="200">
        <v>4.3204320432043204E-2</v>
      </c>
      <c r="Z21" s="200">
        <v>9.5586499881991971E-2</v>
      </c>
      <c r="AA21" s="200">
        <v>1.4999999999999999E-2</v>
      </c>
      <c r="AB21" s="76">
        <v>7.8300000000000002E-3</v>
      </c>
      <c r="AC21" s="76">
        <v>7.4999999999999997E-2</v>
      </c>
      <c r="AD21" s="76">
        <v>6.5000000000000002E-2</v>
      </c>
      <c r="AE21" s="76">
        <f>AE20/AE7</f>
        <v>4.0708944890612019E-2</v>
      </c>
      <c r="AF21" s="76">
        <v>9.8000000000000004E-2</v>
      </c>
      <c r="AG21" s="76">
        <v>9.6000000000000002E-2</v>
      </c>
      <c r="AH21" s="76">
        <v>0.14099999999999999</v>
      </c>
      <c r="AI21" s="76">
        <v>6.4000000000000001E-2</v>
      </c>
      <c r="AJ21" s="76">
        <v>0.1</v>
      </c>
      <c r="AL21" s="25"/>
    </row>
    <row r="22" spans="2:38">
      <c r="B22" s="16" t="s">
        <v>144</v>
      </c>
      <c r="C22" s="57">
        <v>216</v>
      </c>
      <c r="D22" s="57">
        <v>300</v>
      </c>
      <c r="E22" s="57">
        <v>338</v>
      </c>
      <c r="F22" s="57">
        <v>442</v>
      </c>
      <c r="G22" s="57">
        <v>35</v>
      </c>
      <c r="H22" s="57">
        <v>65</v>
      </c>
      <c r="I22" s="57">
        <v>45</v>
      </c>
      <c r="J22" s="57">
        <v>69</v>
      </c>
      <c r="K22" s="30">
        <v>214</v>
      </c>
      <c r="L22" s="57">
        <v>18</v>
      </c>
      <c r="M22" s="57">
        <v>24</v>
      </c>
      <c r="N22" s="57">
        <v>36</v>
      </c>
      <c r="O22" s="36">
        <v>60</v>
      </c>
      <c r="P22" s="30">
        <v>139</v>
      </c>
      <c r="Q22" s="30">
        <v>22</v>
      </c>
      <c r="R22" s="30">
        <v>34</v>
      </c>
      <c r="S22" s="30">
        <v>30</v>
      </c>
      <c r="T22" s="30">
        <v>78</v>
      </c>
      <c r="U22" s="30">
        <v>164</v>
      </c>
      <c r="V22" s="30">
        <v>25</v>
      </c>
      <c r="W22" s="30">
        <v>42</v>
      </c>
      <c r="X22" s="30">
        <v>64</v>
      </c>
      <c r="Y22" s="30">
        <v>112</v>
      </c>
      <c r="Z22" s="27">
        <v>243</v>
      </c>
      <c r="AA22" s="27">
        <v>59</v>
      </c>
      <c r="AB22" s="27">
        <v>106</v>
      </c>
      <c r="AC22" s="27">
        <v>79</v>
      </c>
      <c r="AD22" s="27">
        <f>AE22-AA22-AB22-AC22</f>
        <v>67</v>
      </c>
      <c r="AE22" s="27">
        <v>311</v>
      </c>
      <c r="AF22" s="27">
        <v>66</v>
      </c>
      <c r="AG22" s="27">
        <v>46</v>
      </c>
      <c r="AH22" s="27">
        <v>60</v>
      </c>
      <c r="AI22" s="27">
        <v>111</v>
      </c>
      <c r="AJ22" s="27">
        <v>283</v>
      </c>
      <c r="AK22" s="25"/>
      <c r="AL22" s="25"/>
    </row>
    <row r="23" spans="2:38">
      <c r="B23" s="33" t="s">
        <v>61</v>
      </c>
      <c r="C23" s="57">
        <v>2289</v>
      </c>
      <c r="D23" s="57">
        <v>2393</v>
      </c>
      <c r="E23" s="57">
        <v>2664</v>
      </c>
      <c r="F23" s="57">
        <v>2808</v>
      </c>
      <c r="G23" s="57"/>
      <c r="H23" s="57"/>
      <c r="I23" s="57"/>
      <c r="J23" s="57"/>
      <c r="K23" s="27">
        <v>3974</v>
      </c>
      <c r="L23" s="57"/>
      <c r="M23" s="57"/>
      <c r="N23" s="57"/>
      <c r="O23" s="36"/>
      <c r="P23" s="27">
        <v>3914</v>
      </c>
      <c r="Q23" s="61"/>
      <c r="R23" s="61"/>
      <c r="S23" s="61"/>
      <c r="T23" s="27"/>
      <c r="U23" s="27">
        <v>3893</v>
      </c>
      <c r="V23" s="27"/>
      <c r="W23" s="27"/>
      <c r="X23" s="75"/>
      <c r="Y23" s="75"/>
      <c r="Z23" s="27">
        <v>4286</v>
      </c>
      <c r="AA23" s="27"/>
      <c r="AB23" s="27"/>
      <c r="AC23" s="27"/>
      <c r="AD23" s="27"/>
      <c r="AE23" s="27" t="s">
        <v>152</v>
      </c>
      <c r="AF23" s="27"/>
      <c r="AG23" s="27"/>
      <c r="AH23" s="27"/>
      <c r="AI23" s="27"/>
      <c r="AJ23" s="27">
        <v>3860</v>
      </c>
    </row>
    <row r="24" spans="2:38">
      <c r="B24" s="33" t="s">
        <v>62</v>
      </c>
      <c r="C24" s="175">
        <v>0.46899999999999997</v>
      </c>
      <c r="D24" s="175">
        <v>0.28199999999999997</v>
      </c>
      <c r="E24" s="175">
        <v>0.12</v>
      </c>
      <c r="F24" s="175">
        <v>0.129</v>
      </c>
      <c r="G24" s="175"/>
      <c r="H24" s="175"/>
      <c r="I24" s="175"/>
      <c r="J24" s="175"/>
      <c r="K24" s="183">
        <v>5.8000000000000003E-2</v>
      </c>
      <c r="L24" s="175"/>
      <c r="M24" s="179"/>
      <c r="N24" s="179"/>
      <c r="O24" s="186"/>
      <c r="P24" s="183">
        <v>7.6999999999999999E-2</v>
      </c>
      <c r="Q24" s="195"/>
      <c r="R24" s="195"/>
      <c r="S24" s="195"/>
      <c r="T24" s="183"/>
      <c r="U24" s="183">
        <v>0.11600000000000001</v>
      </c>
      <c r="V24" s="183"/>
      <c r="W24" s="183"/>
      <c r="X24" s="208"/>
      <c r="Y24" s="208"/>
      <c r="Z24" s="183">
        <v>9.4493700419972002E-2</v>
      </c>
      <c r="AA24" s="183"/>
      <c r="AB24" s="183"/>
      <c r="AC24" s="183"/>
      <c r="AD24" s="183"/>
      <c r="AE24" s="183">
        <v>3.6999999999999998E-2</v>
      </c>
      <c r="AF24" s="183"/>
      <c r="AG24" s="183"/>
      <c r="AH24" s="183"/>
      <c r="AI24" s="183"/>
      <c r="AJ24" s="183">
        <v>9.7699999999999995E-2</v>
      </c>
    </row>
    <row r="25" spans="2:38" ht="15" thickBot="1">
      <c r="B25" s="44" t="s">
        <v>120</v>
      </c>
      <c r="C25" s="88" t="s">
        <v>143</v>
      </c>
      <c r="D25" s="88" t="s">
        <v>143</v>
      </c>
      <c r="E25" s="88" t="s">
        <v>143</v>
      </c>
      <c r="F25" s="79" t="s">
        <v>143</v>
      </c>
      <c r="G25" s="88">
        <v>5427</v>
      </c>
      <c r="H25" s="88">
        <v>5410</v>
      </c>
      <c r="I25" s="88">
        <v>5339</v>
      </c>
      <c r="J25" s="79">
        <v>5322</v>
      </c>
      <c r="K25" s="79">
        <v>5322</v>
      </c>
      <c r="L25" s="79">
        <v>5280</v>
      </c>
      <c r="M25" s="79">
        <v>5271</v>
      </c>
      <c r="N25" s="88">
        <v>5257</v>
      </c>
      <c r="O25" s="79">
        <v>5295</v>
      </c>
      <c r="P25" s="79">
        <v>5295</v>
      </c>
      <c r="Q25" s="79">
        <v>5281</v>
      </c>
      <c r="R25" s="79">
        <v>5323</v>
      </c>
      <c r="S25" s="79">
        <v>5386</v>
      </c>
      <c r="T25" s="79">
        <v>5453</v>
      </c>
      <c r="U25" s="79">
        <v>5453</v>
      </c>
      <c r="V25" s="79">
        <v>5540</v>
      </c>
      <c r="W25" s="79">
        <v>5594</v>
      </c>
      <c r="X25" s="79">
        <v>5680</v>
      </c>
      <c r="Y25" s="79">
        <v>5690</v>
      </c>
      <c r="Z25" s="79">
        <v>5690</v>
      </c>
      <c r="AA25" s="79">
        <v>5745</v>
      </c>
      <c r="AB25" s="79">
        <v>5807</v>
      </c>
      <c r="AC25" s="79">
        <v>5697</v>
      </c>
      <c r="AD25" s="79">
        <v>5630</v>
      </c>
      <c r="AE25" s="79">
        <v>5630</v>
      </c>
      <c r="AF25" s="79">
        <v>5560</v>
      </c>
      <c r="AG25" s="79">
        <v>5535</v>
      </c>
      <c r="AH25" s="79">
        <v>5542</v>
      </c>
      <c r="AI25" s="79">
        <v>5514</v>
      </c>
      <c r="AJ25" s="79">
        <v>5514</v>
      </c>
    </row>
    <row r="26" spans="2:38" ht="18.600000000000001" customHeight="1" thickTop="1">
      <c r="B26" s="169"/>
      <c r="E26" s="85"/>
      <c r="F26" s="85"/>
      <c r="G26" s="85"/>
      <c r="H26" s="85"/>
      <c r="I26" s="85"/>
      <c r="J26" s="85"/>
      <c r="L26" s="85"/>
      <c r="Q26" s="85"/>
      <c r="R26" s="85"/>
      <c r="S26" s="85"/>
    </row>
    <row r="28" spans="2:38">
      <c r="AI28" s="241"/>
      <c r="AJ28" s="241"/>
    </row>
  </sheetData>
  <pageMargins left="0.23622047244094491" right="0.23622047244094491" top="0.74803149606299213" bottom="0.74803149606299213" header="0.31496062992125984" footer="0.31496062992125984"/>
  <pageSetup paperSize="9" scale="62" orientation="landscape" r:id="rId1"/>
  <headerFooter scaleWithDoc="0">
    <oddHeader>&amp;L&amp;G</oddHeader>
    <oddFooter>Page &amp;P</oddFooter>
  </headerFooter>
  <customProperties>
    <customPr name="EpmWorksheetKeyString_GUID" r:id="rId2"/>
  </customProperties>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A45E0-B981-48D1-891D-0FD11BF5C06B}">
  <sheetPr>
    <pageSetUpPr fitToPage="1"/>
  </sheetPr>
  <dimension ref="B2:AK27"/>
  <sheetViews>
    <sheetView showGridLines="0" view="pageBreakPreview" zoomScaleNormal="70" zoomScaleSheetLayoutView="100" zoomScalePageLayoutView="70" workbookViewId="0">
      <pane xSplit="5" topLeftCell="P1" activePane="topRight" state="frozen"/>
      <selection activeCell="A2" sqref="A2"/>
      <selection pane="topRight"/>
    </sheetView>
  </sheetViews>
  <sheetFormatPr baseColWidth="10" defaultColWidth="9.44140625" defaultRowHeight="14.4" outlineLevelCol="1"/>
  <cols>
    <col min="1" max="1" width="2.5546875" customWidth="1"/>
    <col min="2" max="2" width="35.5546875" style="1" customWidth="1"/>
    <col min="3" max="15" width="14.5546875" hidden="1" customWidth="1" outlineLevel="1"/>
    <col min="16" max="16" width="14.5546875" customWidth="1" collapsed="1"/>
    <col min="17" max="20" width="14.5546875" hidden="1" customWidth="1" outlineLevel="1"/>
    <col min="21" max="21" width="14.5546875" customWidth="1" collapsed="1"/>
    <col min="22" max="25" width="14.5546875" hidden="1" customWidth="1" outlineLevel="1"/>
    <col min="26" max="26" width="14.5546875" customWidth="1" collapsed="1"/>
    <col min="27" max="36" width="14.5546875" customWidth="1"/>
  </cols>
  <sheetData>
    <row r="2" spans="2:37" ht="17.399999999999999">
      <c r="B2" s="23" t="s">
        <v>153</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row>
    <row r="3" spans="2:37" ht="6" customHeight="1">
      <c r="C3" s="1"/>
      <c r="D3" s="1"/>
      <c r="E3" s="1"/>
      <c r="F3" s="1"/>
      <c r="G3" s="1"/>
      <c r="H3" s="1"/>
      <c r="I3" s="1"/>
      <c r="J3" s="1"/>
      <c r="K3" s="1"/>
      <c r="L3" s="1"/>
      <c r="M3" s="1"/>
      <c r="N3" s="1"/>
      <c r="O3" s="1"/>
      <c r="P3" s="1"/>
      <c r="Q3" s="1"/>
      <c r="R3" s="1"/>
      <c r="S3" s="1"/>
      <c r="T3" s="1"/>
      <c r="U3" s="1"/>
      <c r="V3" s="1"/>
      <c r="W3" s="1"/>
      <c r="X3" s="1"/>
    </row>
    <row r="4" spans="2:37" ht="15" customHeight="1">
      <c r="C4" s="1"/>
      <c r="D4" s="1"/>
      <c r="E4" s="1"/>
      <c r="F4" s="1"/>
      <c r="G4" s="1"/>
      <c r="H4" s="1"/>
      <c r="I4" s="1"/>
      <c r="J4" s="1"/>
      <c r="K4" s="1"/>
      <c r="L4" s="1"/>
      <c r="M4" s="1"/>
      <c r="N4" s="1"/>
      <c r="O4" s="1"/>
      <c r="P4" s="1"/>
      <c r="Q4" s="1"/>
      <c r="R4" s="1"/>
      <c r="S4" s="1"/>
      <c r="T4" s="1"/>
      <c r="U4" s="1"/>
      <c r="V4" s="1"/>
      <c r="W4" s="1"/>
      <c r="X4" s="1"/>
    </row>
    <row r="5" spans="2:37" ht="33" customHeight="1">
      <c r="B5" s="164" t="s">
        <v>16</v>
      </c>
      <c r="C5" s="165" t="s">
        <v>17</v>
      </c>
      <c r="D5" s="166" t="s">
        <v>18</v>
      </c>
      <c r="E5" s="167" t="s">
        <v>140</v>
      </c>
      <c r="F5" s="167" t="s">
        <v>154</v>
      </c>
      <c r="G5" s="114" t="s">
        <v>146</v>
      </c>
      <c r="H5" s="114" t="s">
        <v>147</v>
      </c>
      <c r="I5" s="114" t="s">
        <v>148</v>
      </c>
      <c r="J5" s="31" t="s">
        <v>149</v>
      </c>
      <c r="K5" s="32" t="s">
        <v>21</v>
      </c>
      <c r="L5" s="31" t="s">
        <v>22</v>
      </c>
      <c r="M5" s="31" t="s">
        <v>23</v>
      </c>
      <c r="N5" s="31" t="s">
        <v>24</v>
      </c>
      <c r="O5" s="31" t="s">
        <v>25</v>
      </c>
      <c r="P5" s="32" t="s">
        <v>26</v>
      </c>
      <c r="Q5" s="31" t="s">
        <v>27</v>
      </c>
      <c r="R5" s="31" t="s">
        <v>28</v>
      </c>
      <c r="S5" s="31" t="s">
        <v>29</v>
      </c>
      <c r="T5" s="31" t="s">
        <v>30</v>
      </c>
      <c r="U5" s="32" t="s">
        <v>31</v>
      </c>
      <c r="V5" s="32" t="s">
        <v>328</v>
      </c>
      <c r="W5" s="32" t="s">
        <v>329</v>
      </c>
      <c r="X5" s="32" t="s">
        <v>330</v>
      </c>
      <c r="Y5" s="32" t="s">
        <v>331</v>
      </c>
      <c r="Z5" s="32" t="s">
        <v>332</v>
      </c>
      <c r="AA5" s="32" t="s">
        <v>37</v>
      </c>
      <c r="AB5" s="32" t="s">
        <v>38</v>
      </c>
      <c r="AC5" s="32" t="s">
        <v>39</v>
      </c>
      <c r="AD5" s="32" t="s">
        <v>40</v>
      </c>
      <c r="AE5" s="32" t="s">
        <v>41</v>
      </c>
      <c r="AF5" s="32" t="s">
        <v>42</v>
      </c>
      <c r="AG5" s="32" t="s">
        <v>43</v>
      </c>
      <c r="AH5" s="32" t="s">
        <v>44</v>
      </c>
      <c r="AI5" s="32" t="s">
        <v>327</v>
      </c>
      <c r="AJ5" s="32" t="s">
        <v>46</v>
      </c>
    </row>
    <row r="6" spans="2:37" ht="6" customHeight="1">
      <c r="B6" s="16"/>
      <c r="C6" s="2"/>
      <c r="D6" s="2"/>
      <c r="E6" s="2"/>
      <c r="F6" s="2"/>
      <c r="G6" s="2"/>
      <c r="H6" s="2"/>
      <c r="I6" s="2"/>
      <c r="J6" s="2"/>
      <c r="K6" s="62"/>
      <c r="L6" s="2"/>
      <c r="M6" s="2"/>
      <c r="N6" s="62"/>
      <c r="O6" s="2"/>
      <c r="P6" s="62"/>
      <c r="Q6" s="2"/>
      <c r="R6" s="2"/>
      <c r="S6" s="2"/>
      <c r="T6" s="2"/>
      <c r="U6" s="62"/>
      <c r="V6" s="62"/>
      <c r="W6" s="62"/>
      <c r="X6" s="62"/>
      <c r="Y6" s="1"/>
      <c r="Z6" s="1"/>
      <c r="AA6" s="1"/>
      <c r="AB6" s="1"/>
      <c r="AC6" s="1"/>
      <c r="AD6" s="1"/>
      <c r="AE6" s="1"/>
      <c r="AF6" s="1"/>
      <c r="AG6" s="1"/>
      <c r="AH6" s="1"/>
      <c r="AI6" s="1"/>
      <c r="AJ6" s="1"/>
    </row>
    <row r="7" spans="2:37">
      <c r="B7" s="33" t="s">
        <v>142</v>
      </c>
      <c r="C7" s="57">
        <v>2957</v>
      </c>
      <c r="D7" s="57">
        <v>3120</v>
      </c>
      <c r="E7" s="57">
        <v>3148</v>
      </c>
      <c r="F7" s="57">
        <v>3382</v>
      </c>
      <c r="G7" s="57">
        <v>857</v>
      </c>
      <c r="H7" s="57">
        <v>845</v>
      </c>
      <c r="I7" s="57">
        <v>833</v>
      </c>
      <c r="J7" s="57">
        <v>836</v>
      </c>
      <c r="K7" s="30">
        <v>3371</v>
      </c>
      <c r="L7" s="57">
        <v>858</v>
      </c>
      <c r="M7" s="57">
        <v>722</v>
      </c>
      <c r="N7" s="57">
        <v>790</v>
      </c>
      <c r="O7" s="57">
        <v>866</v>
      </c>
      <c r="P7" s="30">
        <v>3235</v>
      </c>
      <c r="Q7" s="57">
        <v>909</v>
      </c>
      <c r="R7" s="57">
        <v>975.1</v>
      </c>
      <c r="S7" s="57">
        <v>1002</v>
      </c>
      <c r="T7" s="57">
        <v>1032.4000000000001</v>
      </c>
      <c r="U7" s="30">
        <v>3917.8</v>
      </c>
      <c r="V7" s="30">
        <v>1284</v>
      </c>
      <c r="W7" s="30">
        <v>1335</v>
      </c>
      <c r="X7" s="57">
        <v>1365</v>
      </c>
      <c r="Y7" s="57">
        <v>1256</v>
      </c>
      <c r="Z7" s="57">
        <v>5240</v>
      </c>
      <c r="AA7" s="57">
        <v>1188</v>
      </c>
      <c r="AB7" s="36">
        <v>1119</v>
      </c>
      <c r="AC7" s="36">
        <v>1100</v>
      </c>
      <c r="AD7" s="36">
        <v>1054</v>
      </c>
      <c r="AE7" s="36">
        <v>4461</v>
      </c>
      <c r="AF7" s="36">
        <v>1093</v>
      </c>
      <c r="AG7" s="36">
        <v>1147</v>
      </c>
      <c r="AH7" s="36">
        <v>1098</v>
      </c>
      <c r="AI7" s="36">
        <v>1112</v>
      </c>
      <c r="AJ7" s="36">
        <v>4450</v>
      </c>
      <c r="AK7" s="25"/>
    </row>
    <row r="8" spans="2:37">
      <c r="B8" s="4" t="s">
        <v>48</v>
      </c>
      <c r="C8" s="168">
        <v>0.05</v>
      </c>
      <c r="D8" s="168">
        <v>0.06</v>
      </c>
      <c r="E8" s="168">
        <v>0.01</v>
      </c>
      <c r="F8" s="168">
        <v>7.0000000000000007E-2</v>
      </c>
      <c r="G8" s="168">
        <v>0.04</v>
      </c>
      <c r="H8" s="168">
        <v>-0.02</v>
      </c>
      <c r="I8" s="168">
        <v>-0.01</v>
      </c>
      <c r="J8" s="168">
        <v>-0.03</v>
      </c>
      <c r="K8" s="168">
        <v>0</v>
      </c>
      <c r="L8" s="168">
        <v>0</v>
      </c>
      <c r="M8" s="168">
        <v>-0.15</v>
      </c>
      <c r="N8" s="168">
        <v>-0.05</v>
      </c>
      <c r="O8" s="168">
        <v>0.04</v>
      </c>
      <c r="P8" s="168">
        <v>-0.04</v>
      </c>
      <c r="Q8" s="199">
        <v>0.06</v>
      </c>
      <c r="R8" s="199">
        <v>0.35</v>
      </c>
      <c r="S8" s="199">
        <v>0.27</v>
      </c>
      <c r="T8" s="168">
        <v>0.19</v>
      </c>
      <c r="U8" s="168">
        <v>0.21</v>
      </c>
      <c r="V8" s="199">
        <v>0.3</v>
      </c>
      <c r="W8" s="199">
        <v>0.27</v>
      </c>
      <c r="X8" s="199">
        <v>0.26</v>
      </c>
      <c r="Y8" s="199">
        <v>0.12</v>
      </c>
      <c r="Z8" s="199">
        <v>0.23</v>
      </c>
      <c r="AA8" s="199">
        <v>-7.0000000000000007E-2</v>
      </c>
      <c r="AB8" s="111">
        <v>-0.16</v>
      </c>
      <c r="AC8" s="111">
        <v>-0.19</v>
      </c>
      <c r="AD8" s="111">
        <v>-0.16</v>
      </c>
      <c r="AE8" s="111">
        <v>-0.15</v>
      </c>
      <c r="AF8" s="111">
        <v>-0.08</v>
      </c>
      <c r="AG8" s="111">
        <v>0.03</v>
      </c>
      <c r="AH8" s="111">
        <v>0</v>
      </c>
      <c r="AI8" s="111">
        <v>5.5E-2</v>
      </c>
      <c r="AJ8" s="111">
        <v>0</v>
      </c>
      <c r="AK8" s="25"/>
    </row>
    <row r="9" spans="2:37">
      <c r="B9" s="29" t="s">
        <v>49</v>
      </c>
      <c r="C9" s="168">
        <v>0.03</v>
      </c>
      <c r="D9" s="168">
        <v>0.03</v>
      </c>
      <c r="E9" s="168">
        <v>7.0000000000000007E-2</v>
      </c>
      <c r="F9" s="168">
        <v>-0.03</v>
      </c>
      <c r="G9" s="168">
        <v>-0.03</v>
      </c>
      <c r="H9" s="168">
        <v>-0.05</v>
      </c>
      <c r="I9" s="168">
        <v>-0.05</v>
      </c>
      <c r="J9" s="168">
        <v>-0.06</v>
      </c>
      <c r="K9" s="170">
        <v>-0.04</v>
      </c>
      <c r="L9" s="168">
        <v>-0.04</v>
      </c>
      <c r="M9" s="168">
        <v>-0.2</v>
      </c>
      <c r="N9" s="168">
        <v>-7.0000000000000007E-2</v>
      </c>
      <c r="O9" s="168">
        <v>0.04</v>
      </c>
      <c r="P9" s="168">
        <v>-7.0000000000000007E-2</v>
      </c>
      <c r="Q9" s="199">
        <v>0.09</v>
      </c>
      <c r="R9" s="199">
        <v>0.33</v>
      </c>
      <c r="S9" s="199">
        <v>0.18</v>
      </c>
      <c r="T9" s="168">
        <v>7.0000000000000007E-2</v>
      </c>
      <c r="U9" s="168">
        <v>0.16</v>
      </c>
      <c r="V9" s="199">
        <v>0.09</v>
      </c>
      <c r="W9" s="199">
        <v>0.04</v>
      </c>
      <c r="X9" s="199">
        <v>-0.01</v>
      </c>
      <c r="Y9" s="199">
        <v>-0.08</v>
      </c>
      <c r="Z9" s="199">
        <v>0.01</v>
      </c>
      <c r="AA9" s="199">
        <v>-0.16</v>
      </c>
      <c r="AB9" s="111">
        <v>-0.17</v>
      </c>
      <c r="AC9" s="111">
        <v>-0.12</v>
      </c>
      <c r="AD9" s="111">
        <v>-7.0000000000000007E-2</v>
      </c>
      <c r="AE9" s="111">
        <v>-0.129</v>
      </c>
      <c r="AF9" s="111">
        <v>0</v>
      </c>
      <c r="AG9" s="111">
        <v>7.0000000000000007E-2</v>
      </c>
      <c r="AH9" s="111">
        <v>0.02</v>
      </c>
      <c r="AI9" s="111">
        <v>0.05</v>
      </c>
      <c r="AJ9" s="111">
        <v>0.03</v>
      </c>
      <c r="AK9" s="25"/>
    </row>
    <row r="10" spans="2:37">
      <c r="B10" s="18" t="s">
        <v>50</v>
      </c>
      <c r="C10" s="168">
        <v>0</v>
      </c>
      <c r="D10" s="168">
        <v>-0.01</v>
      </c>
      <c r="E10" s="168">
        <v>0.01</v>
      </c>
      <c r="F10" s="168">
        <v>7.0000000000000007E-2</v>
      </c>
      <c r="G10" s="168">
        <v>7.0000000000000007E-2</v>
      </c>
      <c r="H10" s="168">
        <v>0.04</v>
      </c>
      <c r="I10" s="168">
        <v>0.03</v>
      </c>
      <c r="J10" s="168">
        <v>-0.01</v>
      </c>
      <c r="K10" s="170">
        <v>0.03</v>
      </c>
      <c r="L10" s="168">
        <v>-0.01</v>
      </c>
      <c r="M10" s="168">
        <v>0</v>
      </c>
      <c r="N10" s="168">
        <v>-0.02</v>
      </c>
      <c r="O10" s="168">
        <v>-0.01</v>
      </c>
      <c r="P10" s="168">
        <v>-0.01</v>
      </c>
      <c r="Q10" s="199">
        <v>-0.01</v>
      </c>
      <c r="R10" s="199">
        <v>0</v>
      </c>
      <c r="S10" s="199">
        <v>0.06</v>
      </c>
      <c r="T10" s="168">
        <v>0.1</v>
      </c>
      <c r="U10" s="168">
        <v>0.04</v>
      </c>
      <c r="V10" s="199">
        <v>0.16</v>
      </c>
      <c r="W10" s="199">
        <v>0.21</v>
      </c>
      <c r="X10" s="199">
        <v>0.2</v>
      </c>
      <c r="Y10" s="199">
        <v>0.17</v>
      </c>
      <c r="Z10" s="199">
        <v>0.18</v>
      </c>
      <c r="AA10" s="199">
        <v>0.1</v>
      </c>
      <c r="AB10" s="111">
        <v>0.03</v>
      </c>
      <c r="AC10" s="111">
        <v>-0.04</v>
      </c>
      <c r="AD10" s="111">
        <v>-7.0000000000000007E-2</v>
      </c>
      <c r="AE10" s="111">
        <v>3.0000000000000001E-3</v>
      </c>
      <c r="AF10" s="111">
        <v>-0.08</v>
      </c>
      <c r="AG10" s="111">
        <v>-0.04</v>
      </c>
      <c r="AH10" s="111">
        <v>0</v>
      </c>
      <c r="AI10" s="111">
        <v>-1.2E-2</v>
      </c>
      <c r="AJ10" s="111">
        <v>-0.03</v>
      </c>
      <c r="AK10" s="25"/>
    </row>
    <row r="11" spans="2:37">
      <c r="B11" s="29" t="s">
        <v>51</v>
      </c>
      <c r="C11" s="168">
        <v>0.03</v>
      </c>
      <c r="D11" s="168">
        <v>0.01</v>
      </c>
      <c r="E11" s="168">
        <v>-0.01</v>
      </c>
      <c r="F11" s="168">
        <v>-0.02</v>
      </c>
      <c r="G11" s="168">
        <v>0</v>
      </c>
      <c r="H11" s="168">
        <v>0</v>
      </c>
      <c r="I11" s="168">
        <v>0.01</v>
      </c>
      <c r="J11" s="168">
        <v>0.01</v>
      </c>
      <c r="K11" s="170">
        <v>0</v>
      </c>
      <c r="L11" s="168">
        <v>0</v>
      </c>
      <c r="M11" s="168">
        <v>0</v>
      </c>
      <c r="N11" s="168">
        <v>-0.04</v>
      </c>
      <c r="O11" s="168">
        <v>-0.03</v>
      </c>
      <c r="P11" s="168">
        <v>-0.02</v>
      </c>
      <c r="Q11" s="199">
        <v>-0.04</v>
      </c>
      <c r="R11" s="199">
        <v>-0.04</v>
      </c>
      <c r="S11" s="199">
        <v>0</v>
      </c>
      <c r="T11" s="168">
        <v>0.01</v>
      </c>
      <c r="U11" s="168">
        <v>-0.02</v>
      </c>
      <c r="V11" s="199">
        <v>0.03</v>
      </c>
      <c r="W11" s="199">
        <v>0.03</v>
      </c>
      <c r="X11" s="199">
        <v>0.06</v>
      </c>
      <c r="Y11" s="199">
        <v>0.03</v>
      </c>
      <c r="Z11" s="199">
        <v>0.04</v>
      </c>
      <c r="AA11" s="199">
        <v>0</v>
      </c>
      <c r="AB11" s="111">
        <v>-0.02</v>
      </c>
      <c r="AC11" s="111">
        <v>-0.03</v>
      </c>
      <c r="AD11" s="111">
        <v>-0.03</v>
      </c>
      <c r="AE11" s="111">
        <v>-2.1999999999999999E-2</v>
      </c>
      <c r="AF11" s="111">
        <v>-0.01</v>
      </c>
      <c r="AG11" s="111">
        <v>0</v>
      </c>
      <c r="AH11" s="111">
        <v>-0.02</v>
      </c>
      <c r="AI11" s="111">
        <v>2E-3</v>
      </c>
      <c r="AJ11" s="111">
        <v>-0.01</v>
      </c>
      <c r="AK11" s="25"/>
    </row>
    <row r="12" spans="2:37">
      <c r="B12" s="29" t="s">
        <v>52</v>
      </c>
      <c r="C12" s="168">
        <v>-0.01</v>
      </c>
      <c r="D12" s="168">
        <v>0.03</v>
      </c>
      <c r="E12" s="168">
        <v>-0.06</v>
      </c>
      <c r="F12" s="168">
        <v>0.05</v>
      </c>
      <c r="G12" s="168">
        <v>0</v>
      </c>
      <c r="H12" s="168">
        <v>-0.01</v>
      </c>
      <c r="I12" s="168">
        <v>0</v>
      </c>
      <c r="J12" s="168">
        <v>0.03</v>
      </c>
      <c r="K12" s="170">
        <v>0.01</v>
      </c>
      <c r="L12" s="168">
        <v>0.05</v>
      </c>
      <c r="M12" s="168">
        <v>0.05</v>
      </c>
      <c r="N12" s="168">
        <v>0.08</v>
      </c>
      <c r="O12" s="168">
        <v>0.04</v>
      </c>
      <c r="P12" s="168">
        <v>0.06</v>
      </c>
      <c r="Q12" s="199">
        <v>0.02</v>
      </c>
      <c r="R12" s="199">
        <v>0.06</v>
      </c>
      <c r="S12" s="199">
        <v>0.03</v>
      </c>
      <c r="T12" s="168">
        <v>0.01</v>
      </c>
      <c r="U12" s="168">
        <v>0.03</v>
      </c>
      <c r="V12" s="199">
        <v>0.02</v>
      </c>
      <c r="W12" s="199">
        <v>-0.01</v>
      </c>
      <c r="X12" s="199">
        <v>0.01</v>
      </c>
      <c r="Y12" s="199">
        <v>0</v>
      </c>
      <c r="Z12" s="199">
        <v>0</v>
      </c>
      <c r="AA12" s="199">
        <v>-0.01</v>
      </c>
      <c r="AB12" s="111">
        <v>0</v>
      </c>
      <c r="AC12" s="111">
        <v>0</v>
      </c>
      <c r="AD12" s="111">
        <v>0.01</v>
      </c>
      <c r="AE12" s="111">
        <v>-1E-3</v>
      </c>
      <c r="AF12" s="111">
        <v>0.01</v>
      </c>
      <c r="AG12" s="111">
        <v>0</v>
      </c>
      <c r="AH12" s="111">
        <v>0</v>
      </c>
      <c r="AI12" s="111">
        <v>1.4999999999999999E-2</v>
      </c>
      <c r="AJ12" s="111">
        <v>0.01</v>
      </c>
      <c r="AK12" s="25"/>
    </row>
    <row r="13" spans="2:37" ht="6" customHeight="1">
      <c r="B13" s="18"/>
      <c r="C13" s="168"/>
      <c r="D13" s="168"/>
      <c r="E13" s="168"/>
      <c r="F13" s="168"/>
      <c r="G13" s="168"/>
      <c r="H13" s="168"/>
      <c r="I13" s="168"/>
      <c r="J13" s="168"/>
      <c r="K13" s="171"/>
      <c r="L13" s="168"/>
      <c r="M13" s="168"/>
      <c r="N13" s="168"/>
      <c r="O13" s="168"/>
      <c r="P13" s="171"/>
      <c r="Q13" s="168"/>
      <c r="R13" s="168"/>
      <c r="S13" s="168"/>
      <c r="T13" s="168"/>
      <c r="U13" s="171"/>
      <c r="V13" s="209"/>
      <c r="W13" s="209"/>
      <c r="X13" s="209"/>
      <c r="Y13" s="209"/>
      <c r="Z13" s="209"/>
      <c r="AA13" s="209"/>
      <c r="AB13" s="223"/>
      <c r="AC13" s="223"/>
      <c r="AD13" s="223"/>
      <c r="AE13" s="223"/>
      <c r="AF13" s="223"/>
      <c r="AG13" s="223"/>
      <c r="AH13" s="223"/>
      <c r="AI13" s="223"/>
      <c r="AJ13" s="223"/>
      <c r="AK13" s="25"/>
    </row>
    <row r="14" spans="2:37">
      <c r="B14" s="172" t="s">
        <v>155</v>
      </c>
      <c r="C14" s="57">
        <v>1957</v>
      </c>
      <c r="D14" s="57">
        <v>2068</v>
      </c>
      <c r="E14" s="57">
        <v>2117</v>
      </c>
      <c r="F14" s="57">
        <v>2325</v>
      </c>
      <c r="G14" s="57">
        <v>585</v>
      </c>
      <c r="H14" s="57">
        <v>576</v>
      </c>
      <c r="I14" s="57">
        <v>567</v>
      </c>
      <c r="J14" s="57">
        <v>584</v>
      </c>
      <c r="K14" s="36">
        <v>2312</v>
      </c>
      <c r="L14" s="57">
        <v>597</v>
      </c>
      <c r="M14" s="57">
        <v>528</v>
      </c>
      <c r="N14" s="57">
        <v>566</v>
      </c>
      <c r="O14" s="36">
        <v>623</v>
      </c>
      <c r="P14" s="36">
        <v>2315</v>
      </c>
      <c r="Q14" s="30">
        <v>631</v>
      </c>
      <c r="R14" s="30">
        <v>686</v>
      </c>
      <c r="S14" s="30">
        <v>700</v>
      </c>
      <c r="T14" s="36">
        <v>738.3</v>
      </c>
      <c r="U14" s="36">
        <v>2754.2</v>
      </c>
      <c r="V14" s="36">
        <v>946</v>
      </c>
      <c r="W14" s="36">
        <v>996</v>
      </c>
      <c r="X14" s="36">
        <v>1017</v>
      </c>
      <c r="Y14" s="36">
        <v>933</v>
      </c>
      <c r="Z14" s="36">
        <v>3891</v>
      </c>
      <c r="AA14" s="36">
        <v>860</v>
      </c>
      <c r="AB14" s="36">
        <f>1119.4-AB15</f>
        <v>820.2</v>
      </c>
      <c r="AC14" s="36">
        <v>793</v>
      </c>
      <c r="AD14" s="36">
        <v>765</v>
      </c>
      <c r="AE14" s="36">
        <v>3238</v>
      </c>
      <c r="AF14" s="36">
        <v>790</v>
      </c>
      <c r="AG14" s="36">
        <f>371+93+177+186</f>
        <v>827</v>
      </c>
      <c r="AH14" s="36">
        <v>795</v>
      </c>
      <c r="AI14" s="36">
        <v>806</v>
      </c>
      <c r="AJ14" s="36">
        <v>3218</v>
      </c>
      <c r="AK14" s="25"/>
    </row>
    <row r="15" spans="2:37">
      <c r="B15" s="172" t="s">
        <v>156</v>
      </c>
      <c r="C15" s="57">
        <v>999</v>
      </c>
      <c r="D15" s="57">
        <v>1052</v>
      </c>
      <c r="E15" s="57">
        <v>1031</v>
      </c>
      <c r="F15" s="57">
        <v>1057</v>
      </c>
      <c r="G15" s="57">
        <v>272</v>
      </c>
      <c r="H15" s="57">
        <v>269</v>
      </c>
      <c r="I15" s="57">
        <v>266</v>
      </c>
      <c r="J15" s="57">
        <v>252</v>
      </c>
      <c r="K15" s="30">
        <v>1059</v>
      </c>
      <c r="L15" s="57">
        <v>260</v>
      </c>
      <c r="M15" s="57">
        <v>193</v>
      </c>
      <c r="N15" s="57">
        <v>224</v>
      </c>
      <c r="O15" s="36">
        <v>243</v>
      </c>
      <c r="P15" s="27">
        <v>920</v>
      </c>
      <c r="Q15" s="30">
        <v>278</v>
      </c>
      <c r="R15" s="30">
        <v>289</v>
      </c>
      <c r="S15" s="30">
        <v>302</v>
      </c>
      <c r="T15" s="36">
        <v>294.2</v>
      </c>
      <c r="U15" s="27">
        <v>1163.5</v>
      </c>
      <c r="V15" s="27">
        <f>183+155</f>
        <v>338</v>
      </c>
      <c r="W15" s="27">
        <v>339</v>
      </c>
      <c r="X15" s="27">
        <v>347.9</v>
      </c>
      <c r="Y15" s="27">
        <v>323</v>
      </c>
      <c r="Z15" s="36">
        <v>1348.9</v>
      </c>
      <c r="AA15" s="36">
        <v>328</v>
      </c>
      <c r="AB15" s="36">
        <f>111.3+187.9</f>
        <v>299.2</v>
      </c>
      <c r="AC15" s="36">
        <v>307</v>
      </c>
      <c r="AD15" s="36">
        <v>290</v>
      </c>
      <c r="AE15" s="36">
        <v>1224</v>
      </c>
      <c r="AF15" s="36">
        <v>302</v>
      </c>
      <c r="AG15" s="36">
        <v>320</v>
      </c>
      <c r="AH15" s="36">
        <v>303</v>
      </c>
      <c r="AI15" s="36">
        <v>306.5</v>
      </c>
      <c r="AJ15" s="36">
        <v>1232</v>
      </c>
      <c r="AK15" s="25"/>
    </row>
    <row r="16" spans="2:37" ht="6" customHeight="1">
      <c r="B16" s="33"/>
      <c r="C16" s="57"/>
      <c r="D16" s="57"/>
      <c r="E16" s="57"/>
      <c r="F16" s="57"/>
      <c r="G16" s="57"/>
      <c r="H16" s="57"/>
      <c r="I16" s="57"/>
      <c r="J16" s="57"/>
      <c r="K16" s="30"/>
      <c r="L16" s="57"/>
      <c r="M16" s="57"/>
      <c r="N16" s="57"/>
      <c r="O16" s="57"/>
      <c r="P16" s="30"/>
      <c r="Q16" s="57"/>
      <c r="R16" s="57"/>
      <c r="S16" s="57"/>
      <c r="T16" s="57"/>
      <c r="U16" s="30"/>
      <c r="V16" s="30"/>
      <c r="W16" s="30"/>
      <c r="X16" s="30"/>
      <c r="Y16" s="30"/>
      <c r="Z16" s="30"/>
      <c r="AA16" s="30"/>
      <c r="AB16" s="27"/>
      <c r="AC16" s="27"/>
      <c r="AD16" s="27"/>
      <c r="AE16" s="27"/>
      <c r="AF16" s="27"/>
      <c r="AG16" s="27"/>
      <c r="AH16" s="27"/>
      <c r="AI16" s="27"/>
      <c r="AJ16" s="27"/>
      <c r="AK16" s="25"/>
    </row>
    <row r="17" spans="2:37">
      <c r="B17" s="33" t="s">
        <v>53</v>
      </c>
      <c r="C17" s="57">
        <v>510</v>
      </c>
      <c r="D17" s="57">
        <v>550</v>
      </c>
      <c r="E17" s="57">
        <v>565</v>
      </c>
      <c r="F17" s="57">
        <v>631</v>
      </c>
      <c r="G17" s="57">
        <v>162</v>
      </c>
      <c r="H17" s="57">
        <v>164</v>
      </c>
      <c r="I17" s="57">
        <v>157</v>
      </c>
      <c r="J17" s="57">
        <v>168</v>
      </c>
      <c r="K17" s="30">
        <v>651</v>
      </c>
      <c r="L17" s="57">
        <v>166</v>
      </c>
      <c r="M17" s="57">
        <v>102</v>
      </c>
      <c r="N17" s="57">
        <v>137</v>
      </c>
      <c r="O17" s="57">
        <v>124</v>
      </c>
      <c r="P17" s="30">
        <v>529</v>
      </c>
      <c r="Q17" s="57">
        <v>173.3</v>
      </c>
      <c r="R17" s="57">
        <v>176</v>
      </c>
      <c r="S17" s="57">
        <v>177</v>
      </c>
      <c r="T17" s="57">
        <v>123</v>
      </c>
      <c r="U17" s="30">
        <v>650.4</v>
      </c>
      <c r="V17" s="30">
        <v>212</v>
      </c>
      <c r="W17" s="30">
        <v>219</v>
      </c>
      <c r="X17" s="30">
        <v>188</v>
      </c>
      <c r="Y17" s="30">
        <v>124</v>
      </c>
      <c r="Z17" s="36">
        <v>743</v>
      </c>
      <c r="AA17" s="36">
        <v>164</v>
      </c>
      <c r="AB17" s="36">
        <v>122</v>
      </c>
      <c r="AC17" s="36">
        <v>135</v>
      </c>
      <c r="AD17" s="36">
        <v>119</v>
      </c>
      <c r="AE17" s="36">
        <v>540</v>
      </c>
      <c r="AF17" s="36">
        <v>158.9</v>
      </c>
      <c r="AG17" s="36">
        <v>171</v>
      </c>
      <c r="AH17" s="36">
        <v>164</v>
      </c>
      <c r="AI17" s="36">
        <v>106</v>
      </c>
      <c r="AJ17" s="36">
        <v>601</v>
      </c>
      <c r="AK17" s="25"/>
    </row>
    <row r="18" spans="2:37">
      <c r="B18" s="28" t="s">
        <v>54</v>
      </c>
      <c r="C18" s="84">
        <v>0.17199999999999999</v>
      </c>
      <c r="D18" s="84">
        <v>0.17599999999999999</v>
      </c>
      <c r="E18" s="84">
        <v>0.17899999999999999</v>
      </c>
      <c r="F18" s="84">
        <v>0.187</v>
      </c>
      <c r="G18" s="84">
        <v>0.189</v>
      </c>
      <c r="H18" s="84">
        <v>0.19400000000000001</v>
      </c>
      <c r="I18" s="84">
        <v>0.188</v>
      </c>
      <c r="J18" s="84">
        <v>0.20100000000000001</v>
      </c>
      <c r="K18" s="84">
        <v>0.193</v>
      </c>
      <c r="L18" s="84">
        <v>0.193</v>
      </c>
      <c r="M18" s="84">
        <v>0.14099999999999999</v>
      </c>
      <c r="N18" s="84">
        <v>0.17299999999999999</v>
      </c>
      <c r="O18" s="84">
        <v>0.14299999999999999</v>
      </c>
      <c r="P18" s="84">
        <v>0.16400000000000001</v>
      </c>
      <c r="Q18" s="84">
        <v>0.19</v>
      </c>
      <c r="R18" s="84">
        <v>0.18099999999999999</v>
      </c>
      <c r="S18" s="84">
        <v>0.17699999999999999</v>
      </c>
      <c r="T18" s="84">
        <v>0.11899999999999999</v>
      </c>
      <c r="U18" s="84">
        <v>0.16600000000000001</v>
      </c>
      <c r="V18" s="84">
        <v>0.16500000000000001</v>
      </c>
      <c r="W18" s="84">
        <v>0.16400000000000001</v>
      </c>
      <c r="X18" s="200">
        <v>0.13800000000000001</v>
      </c>
      <c r="Y18" s="200">
        <v>9.9000000000000005E-2</v>
      </c>
      <c r="Z18" s="200">
        <v>0.14199999999999999</v>
      </c>
      <c r="AA18" s="200">
        <v>0.13800000000000001</v>
      </c>
      <c r="AB18" s="76">
        <v>0.109</v>
      </c>
      <c r="AC18" s="76">
        <v>0.123</v>
      </c>
      <c r="AD18" s="76">
        <v>0.113</v>
      </c>
      <c r="AE18" s="76">
        <v>0.121</v>
      </c>
      <c r="AF18" s="76">
        <v>0.14499999999999999</v>
      </c>
      <c r="AG18" s="76">
        <v>0.14899999999999999</v>
      </c>
      <c r="AH18" s="76">
        <v>0.14899999999999999</v>
      </c>
      <c r="AI18" s="76">
        <f>AI17/AI7</f>
        <v>9.5323741007194249E-2</v>
      </c>
      <c r="AJ18" s="76">
        <v>0.1351</v>
      </c>
      <c r="AK18" s="25"/>
    </row>
    <row r="19" spans="2:37">
      <c r="B19" s="33" t="s">
        <v>55</v>
      </c>
      <c r="C19" s="57" t="s">
        <v>143</v>
      </c>
      <c r="D19" s="57" t="s">
        <v>143</v>
      </c>
      <c r="E19" s="57" t="s">
        <v>143</v>
      </c>
      <c r="F19" s="57" t="s">
        <v>143</v>
      </c>
      <c r="G19" s="57">
        <v>107</v>
      </c>
      <c r="H19" s="57">
        <v>107</v>
      </c>
      <c r="I19" s="57">
        <v>102</v>
      </c>
      <c r="J19" s="57">
        <v>128</v>
      </c>
      <c r="K19" s="27">
        <v>443</v>
      </c>
      <c r="L19" s="57">
        <v>90</v>
      </c>
      <c r="M19" s="57">
        <v>30</v>
      </c>
      <c r="N19" s="57">
        <v>63</v>
      </c>
      <c r="O19" s="57">
        <v>43</v>
      </c>
      <c r="P19" s="27">
        <v>226</v>
      </c>
      <c r="Q19" s="30">
        <v>101</v>
      </c>
      <c r="R19" s="30">
        <v>103</v>
      </c>
      <c r="S19" s="30">
        <v>102</v>
      </c>
      <c r="T19" s="57">
        <v>40</v>
      </c>
      <c r="U19" s="27">
        <v>346</v>
      </c>
      <c r="V19" s="30">
        <v>137</v>
      </c>
      <c r="W19" s="30">
        <v>141</v>
      </c>
      <c r="X19" s="30">
        <v>108</v>
      </c>
      <c r="Y19" s="30">
        <v>19</v>
      </c>
      <c r="Z19" s="36">
        <v>405</v>
      </c>
      <c r="AA19" s="36">
        <v>71</v>
      </c>
      <c r="AB19" s="36">
        <v>-51</v>
      </c>
      <c r="AC19" s="36">
        <v>-9</v>
      </c>
      <c r="AD19" s="36">
        <v>46</v>
      </c>
      <c r="AE19" s="36">
        <v>57</v>
      </c>
      <c r="AF19" s="36">
        <v>73</v>
      </c>
      <c r="AG19" s="36">
        <v>91</v>
      </c>
      <c r="AH19" s="36">
        <v>81</v>
      </c>
      <c r="AI19" s="36">
        <v>-68</v>
      </c>
      <c r="AJ19" s="36">
        <v>177</v>
      </c>
      <c r="AK19" s="25"/>
    </row>
    <row r="20" spans="2:37">
      <c r="B20" s="33" t="s">
        <v>56</v>
      </c>
      <c r="C20" s="57">
        <v>366</v>
      </c>
      <c r="D20" s="57">
        <v>391</v>
      </c>
      <c r="E20" s="57">
        <v>415</v>
      </c>
      <c r="F20" s="57">
        <v>434</v>
      </c>
      <c r="G20" s="57">
        <v>110</v>
      </c>
      <c r="H20" s="57">
        <v>112</v>
      </c>
      <c r="I20" s="57">
        <v>99</v>
      </c>
      <c r="J20" s="57">
        <v>112</v>
      </c>
      <c r="K20" s="27">
        <v>433</v>
      </c>
      <c r="L20" s="57">
        <v>108</v>
      </c>
      <c r="M20" s="57">
        <v>34</v>
      </c>
      <c r="N20" s="57">
        <v>73</v>
      </c>
      <c r="O20" s="57">
        <v>55</v>
      </c>
      <c r="P20" s="27">
        <v>270</v>
      </c>
      <c r="Q20" s="57">
        <v>108</v>
      </c>
      <c r="R20" s="57">
        <v>111</v>
      </c>
      <c r="S20" s="57">
        <v>111</v>
      </c>
      <c r="T20" s="57">
        <v>45</v>
      </c>
      <c r="U20" s="27">
        <v>374</v>
      </c>
      <c r="V20" s="30">
        <v>140</v>
      </c>
      <c r="W20" s="30">
        <v>144</v>
      </c>
      <c r="X20" s="30">
        <v>111</v>
      </c>
      <c r="Y20" s="30">
        <v>21</v>
      </c>
      <c r="Z20" s="36">
        <v>416</v>
      </c>
      <c r="AA20" s="36">
        <v>79</v>
      </c>
      <c r="AB20" s="36">
        <v>34</v>
      </c>
      <c r="AC20" s="36">
        <v>41</v>
      </c>
      <c r="AD20" s="36">
        <v>27</v>
      </c>
      <c r="AE20" s="36">
        <v>181</v>
      </c>
      <c r="AF20" s="36">
        <v>75</v>
      </c>
      <c r="AG20" s="36">
        <v>92</v>
      </c>
      <c r="AH20" s="36">
        <v>82</v>
      </c>
      <c r="AI20" s="36">
        <v>18</v>
      </c>
      <c r="AJ20" s="36">
        <v>268</v>
      </c>
      <c r="AK20" s="25"/>
    </row>
    <row r="21" spans="2:37">
      <c r="B21" s="28" t="s">
        <v>54</v>
      </c>
      <c r="C21" s="84">
        <v>0.124</v>
      </c>
      <c r="D21" s="84">
        <v>0.125</v>
      </c>
      <c r="E21" s="84">
        <v>0.13200000000000001</v>
      </c>
      <c r="F21" s="84">
        <v>0.128</v>
      </c>
      <c r="G21" s="84">
        <v>0.128</v>
      </c>
      <c r="H21" s="84">
        <v>0.13300000000000001</v>
      </c>
      <c r="I21" s="84">
        <v>0.11899999999999999</v>
      </c>
      <c r="J21" s="84">
        <v>0.13400000000000001</v>
      </c>
      <c r="K21" s="84">
        <v>0.128</v>
      </c>
      <c r="L21" s="84">
        <v>0.126</v>
      </c>
      <c r="M21" s="84">
        <v>4.7E-2</v>
      </c>
      <c r="N21" s="84">
        <v>9.1999999999999998E-2</v>
      </c>
      <c r="O21" s="84">
        <v>6.4000000000000001E-2</v>
      </c>
      <c r="P21" s="84">
        <v>8.3000000000000004E-2</v>
      </c>
      <c r="Q21" s="84">
        <v>0.11899999999999999</v>
      </c>
      <c r="R21" s="84">
        <v>0.114</v>
      </c>
      <c r="S21" s="84">
        <v>0.111</v>
      </c>
      <c r="T21" s="84">
        <v>4.3999999999999997E-2</v>
      </c>
      <c r="U21" s="84">
        <v>9.5000000000000001E-2</v>
      </c>
      <c r="V21" s="84">
        <v>0.109</v>
      </c>
      <c r="W21" s="84">
        <v>0.108</v>
      </c>
      <c r="X21" s="200">
        <v>8.1000000000000003E-2</v>
      </c>
      <c r="Y21" s="200">
        <v>1.7000000000000001E-2</v>
      </c>
      <c r="Z21" s="200">
        <v>7.9000000000000001E-2</v>
      </c>
      <c r="AA21" s="200">
        <v>6.6000000000000003E-2</v>
      </c>
      <c r="AB21" s="76">
        <v>3.04E-2</v>
      </c>
      <c r="AC21" s="76">
        <v>3.6999999999999998E-2</v>
      </c>
      <c r="AD21" s="76">
        <v>2.5999999999999999E-2</v>
      </c>
      <c r="AE21" s="76">
        <v>4.1000000000000002E-2</v>
      </c>
      <c r="AF21" s="76">
        <v>6.9000000000000006E-2</v>
      </c>
      <c r="AG21" s="76">
        <v>0.08</v>
      </c>
      <c r="AH21" s="76">
        <v>7.4999999999999997E-2</v>
      </c>
      <c r="AI21" s="76">
        <f>AI20/AI7</f>
        <v>1.618705035971223E-2</v>
      </c>
      <c r="AJ21" s="76">
        <f>AJ20/AJ7</f>
        <v>6.0224719101123599E-2</v>
      </c>
      <c r="AK21" s="25"/>
    </row>
    <row r="22" spans="2:37">
      <c r="B22" s="33" t="s">
        <v>144</v>
      </c>
      <c r="C22" s="57">
        <v>194</v>
      </c>
      <c r="D22" s="57">
        <v>219</v>
      </c>
      <c r="E22" s="57">
        <v>286</v>
      </c>
      <c r="F22" s="57">
        <v>243</v>
      </c>
      <c r="G22" s="57">
        <v>36</v>
      </c>
      <c r="H22" s="57">
        <v>53</v>
      </c>
      <c r="I22" s="57">
        <v>72</v>
      </c>
      <c r="J22" s="57">
        <v>142</v>
      </c>
      <c r="K22" s="30">
        <v>303</v>
      </c>
      <c r="L22" s="57">
        <v>83</v>
      </c>
      <c r="M22" s="57">
        <v>98</v>
      </c>
      <c r="N22" s="57">
        <v>105</v>
      </c>
      <c r="O22" s="57">
        <v>180</v>
      </c>
      <c r="P22" s="30">
        <v>466</v>
      </c>
      <c r="Q22" s="57">
        <v>59</v>
      </c>
      <c r="R22" s="57">
        <v>87</v>
      </c>
      <c r="S22" s="57">
        <v>78</v>
      </c>
      <c r="T22" s="57">
        <v>155</v>
      </c>
      <c r="U22" s="30">
        <v>379</v>
      </c>
      <c r="V22" s="30">
        <v>45</v>
      </c>
      <c r="W22" s="30">
        <v>61</v>
      </c>
      <c r="X22" s="30">
        <v>69</v>
      </c>
      <c r="Y22" s="30">
        <v>91</v>
      </c>
      <c r="Z22" s="36">
        <v>266</v>
      </c>
      <c r="AA22" s="36">
        <v>46</v>
      </c>
      <c r="AB22" s="36">
        <v>51</v>
      </c>
      <c r="AC22" s="36">
        <v>50</v>
      </c>
      <c r="AD22" s="36">
        <v>89</v>
      </c>
      <c r="AE22" s="36">
        <v>236</v>
      </c>
      <c r="AF22" s="36">
        <v>49</v>
      </c>
      <c r="AG22" s="36">
        <v>47</v>
      </c>
      <c r="AH22" s="36">
        <v>55</v>
      </c>
      <c r="AI22" s="36">
        <v>89</v>
      </c>
      <c r="AJ22" s="36">
        <v>240</v>
      </c>
      <c r="AK22" s="25"/>
    </row>
    <row r="23" spans="2:37">
      <c r="B23" s="176" t="s">
        <v>61</v>
      </c>
      <c r="C23" s="177">
        <v>2018</v>
      </c>
      <c r="D23" s="177">
        <v>2088</v>
      </c>
      <c r="E23" s="177">
        <v>2226</v>
      </c>
      <c r="F23" s="177">
        <v>2565</v>
      </c>
      <c r="G23" s="177"/>
      <c r="H23" s="177"/>
      <c r="I23" s="177"/>
      <c r="J23" s="177"/>
      <c r="K23" s="184">
        <v>3651</v>
      </c>
      <c r="L23" s="177"/>
      <c r="M23" s="177"/>
      <c r="N23" s="177"/>
      <c r="O23" s="177"/>
      <c r="P23" s="184">
        <v>4244</v>
      </c>
      <c r="Q23" s="177"/>
      <c r="R23" s="177"/>
      <c r="S23" s="177"/>
      <c r="T23" s="177"/>
      <c r="U23" s="184">
        <v>4637</v>
      </c>
      <c r="V23" s="184"/>
      <c r="W23" s="184"/>
      <c r="X23" s="184"/>
      <c r="Y23" s="184"/>
      <c r="Z23" s="184">
        <v>5109</v>
      </c>
      <c r="AA23" s="184"/>
      <c r="AB23" s="184"/>
      <c r="AC23" s="184"/>
      <c r="AD23" s="184"/>
      <c r="AE23" s="36">
        <v>5010</v>
      </c>
      <c r="AF23" s="36"/>
      <c r="AG23" s="36"/>
      <c r="AH23" s="36"/>
      <c r="AI23" s="36"/>
      <c r="AJ23" s="36">
        <v>4869</v>
      </c>
    </row>
    <row r="24" spans="2:37">
      <c r="B24" s="33" t="s">
        <v>62</v>
      </c>
      <c r="C24" s="175">
        <v>0.182</v>
      </c>
      <c r="D24" s="175">
        <v>0.187</v>
      </c>
      <c r="E24" s="175">
        <v>0.186</v>
      </c>
      <c r="F24" s="175">
        <v>0.16900000000000001</v>
      </c>
      <c r="G24" s="175"/>
      <c r="H24" s="175"/>
      <c r="I24" s="175"/>
      <c r="J24" s="175"/>
      <c r="K24" s="183">
        <v>0.11899999999999999</v>
      </c>
      <c r="L24" s="175"/>
      <c r="M24" s="175"/>
      <c r="N24" s="175"/>
      <c r="O24" s="175"/>
      <c r="P24" s="183">
        <v>6.4000000000000001E-2</v>
      </c>
      <c r="Q24" s="175"/>
      <c r="R24" s="175"/>
      <c r="S24" s="175"/>
      <c r="T24" s="175"/>
      <c r="U24" s="183">
        <v>8.1000000000000003E-2</v>
      </c>
      <c r="V24" s="183"/>
      <c r="W24" s="183"/>
      <c r="X24" s="183"/>
      <c r="Y24" s="183"/>
      <c r="Z24" s="183">
        <v>8.1000000000000003E-2</v>
      </c>
      <c r="AA24" s="183"/>
      <c r="AB24" s="183"/>
      <c r="AC24" s="183"/>
      <c r="AD24" s="183"/>
      <c r="AE24" s="186">
        <v>3.5999999999999997E-2</v>
      </c>
      <c r="AF24" s="186"/>
      <c r="AG24" s="186"/>
      <c r="AH24" s="186"/>
      <c r="AI24" s="186"/>
      <c r="AJ24" s="186">
        <v>5.5E-2</v>
      </c>
    </row>
    <row r="25" spans="2:37" ht="15" thickBot="1">
      <c r="B25" s="44" t="s">
        <v>120</v>
      </c>
      <c r="C25" s="88" t="s">
        <v>143</v>
      </c>
      <c r="D25" s="88" t="s">
        <v>143</v>
      </c>
      <c r="E25" s="88" t="s">
        <v>143</v>
      </c>
      <c r="F25" s="79" t="s">
        <v>143</v>
      </c>
      <c r="G25" s="88">
        <v>7141</v>
      </c>
      <c r="H25" s="88">
        <v>7154</v>
      </c>
      <c r="I25" s="88">
        <v>7145</v>
      </c>
      <c r="J25" s="79">
        <v>7065</v>
      </c>
      <c r="K25" s="79">
        <v>7065</v>
      </c>
      <c r="L25" s="79">
        <v>7615</v>
      </c>
      <c r="M25" s="79">
        <v>7607</v>
      </c>
      <c r="N25" s="88">
        <v>7610</v>
      </c>
      <c r="O25" s="79">
        <v>7874</v>
      </c>
      <c r="P25" s="79">
        <v>7874</v>
      </c>
      <c r="Q25" s="79">
        <v>7783</v>
      </c>
      <c r="R25" s="79">
        <v>7765</v>
      </c>
      <c r="S25" s="79">
        <v>7731</v>
      </c>
      <c r="T25" s="79">
        <v>7742</v>
      </c>
      <c r="U25" s="79">
        <v>7742</v>
      </c>
      <c r="V25" s="79">
        <v>7916</v>
      </c>
      <c r="W25" s="79">
        <v>7936</v>
      </c>
      <c r="X25" s="79">
        <v>8009</v>
      </c>
      <c r="Y25" s="79">
        <v>8011</v>
      </c>
      <c r="Z25" s="79">
        <v>8011</v>
      </c>
      <c r="AA25" s="79">
        <v>8095</v>
      </c>
      <c r="AB25" s="79">
        <v>8113</v>
      </c>
      <c r="AC25" s="79">
        <v>8079</v>
      </c>
      <c r="AD25" s="79">
        <v>8103</v>
      </c>
      <c r="AE25" s="79">
        <v>8103</v>
      </c>
      <c r="AF25" s="79">
        <v>8126</v>
      </c>
      <c r="AG25" s="79">
        <v>8054</v>
      </c>
      <c r="AH25" s="79">
        <v>8023</v>
      </c>
      <c r="AI25" s="79">
        <v>7942</v>
      </c>
      <c r="AJ25" s="79">
        <v>7942</v>
      </c>
    </row>
    <row r="26" spans="2:37" ht="15" thickTop="1">
      <c r="B26" s="169" t="s">
        <v>333</v>
      </c>
    </row>
    <row r="27" spans="2:37">
      <c r="B27"/>
    </row>
  </sheetData>
  <pageMargins left="0.23622047244094491" right="0.23622047244094491" top="0.74803149606299213" bottom="0.74803149606299213" header="0.31496062992125984" footer="0.31496062992125984"/>
  <pageSetup paperSize="9" scale="62" orientation="landscape" r:id="rId1"/>
  <headerFooter scaleWithDoc="0">
    <oddHeader>&amp;L&amp;G</oddHeader>
    <oddFooter>Page &amp;P</oddFooter>
  </headerFooter>
  <customProperties>
    <customPr name="EpmWorksheetKeyString_GUID" r:id="rId2"/>
  </customProperties>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26C9A-8F2A-4F19-B629-2A45BA223FC9}">
  <sheetPr>
    <pageSetUpPr fitToPage="1"/>
  </sheetPr>
  <dimension ref="B1:AH19"/>
  <sheetViews>
    <sheetView showGridLines="0" view="pageBreakPreview" zoomScaleNormal="60" zoomScaleSheetLayoutView="100" zoomScalePageLayoutView="70" workbookViewId="0">
      <pane xSplit="5" topLeftCell="F1" activePane="topRight" state="frozen"/>
      <selection pane="topRight"/>
    </sheetView>
  </sheetViews>
  <sheetFormatPr baseColWidth="10" defaultColWidth="9.44140625" defaultRowHeight="14.4" outlineLevelCol="1"/>
  <cols>
    <col min="1" max="1" width="2.5546875" customWidth="1"/>
    <col min="2" max="2" width="35.5546875" style="1" customWidth="1"/>
    <col min="3" max="11" width="14.5546875" hidden="1" customWidth="1" outlineLevel="1"/>
    <col min="12" max="12" width="14.5546875" customWidth="1" collapsed="1"/>
    <col min="13" max="16" width="14.5546875" hidden="1" customWidth="1" outlineLevel="1"/>
    <col min="17" max="17" width="14.5546875" customWidth="1" collapsed="1"/>
    <col min="18" max="21" width="14.5546875" hidden="1" customWidth="1" outlineLevel="1"/>
    <col min="22" max="22" width="14.5546875" customWidth="1" collapsed="1"/>
    <col min="23" max="32" width="14.5546875" customWidth="1"/>
    <col min="33" max="33" width="14.88671875" customWidth="1"/>
  </cols>
  <sheetData>
    <row r="1" spans="2:34">
      <c r="AE1" s="25"/>
      <c r="AF1" s="25"/>
    </row>
    <row r="2" spans="2:34" ht="17.399999999999999">
      <c r="B2" s="23" t="s">
        <v>348</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row>
    <row r="3" spans="2:34" ht="6" customHeight="1">
      <c r="C3" s="1"/>
      <c r="D3" s="1"/>
      <c r="E3" s="1"/>
      <c r="F3" s="1"/>
      <c r="G3" s="1"/>
      <c r="H3" s="1"/>
      <c r="I3" s="1"/>
      <c r="J3" s="1"/>
      <c r="K3" s="1"/>
      <c r="L3" s="1"/>
      <c r="M3" s="1"/>
      <c r="N3" s="1"/>
      <c r="O3" s="1"/>
      <c r="P3" s="1"/>
      <c r="Q3" s="1"/>
      <c r="R3" s="1"/>
      <c r="S3" s="1"/>
      <c r="T3" s="1"/>
    </row>
    <row r="4" spans="2:34" ht="15" customHeight="1">
      <c r="B4" s="173"/>
      <c r="C4" s="1"/>
      <c r="D4" s="1"/>
      <c r="E4" s="1"/>
      <c r="F4" s="1"/>
      <c r="G4" s="1"/>
      <c r="H4" s="1"/>
      <c r="I4" s="1"/>
      <c r="J4" s="1"/>
      <c r="K4" s="1"/>
      <c r="L4" s="1"/>
      <c r="M4" s="1"/>
      <c r="N4" s="1"/>
      <c r="O4" s="1"/>
      <c r="P4" s="1"/>
      <c r="Q4" s="1"/>
      <c r="R4" s="1"/>
      <c r="S4" s="1"/>
      <c r="T4" s="1"/>
      <c r="U4" s="35"/>
      <c r="V4" s="35"/>
      <c r="W4" s="35"/>
      <c r="X4" s="35"/>
      <c r="Y4" s="242"/>
      <c r="Z4" s="242"/>
      <c r="AA4" s="242"/>
      <c r="AB4" s="242"/>
      <c r="AC4" s="242"/>
      <c r="AD4" s="35"/>
      <c r="AE4" s="35"/>
      <c r="AF4" s="35"/>
    </row>
    <row r="5" spans="2:34" ht="33" customHeight="1">
      <c r="B5" s="164" t="s">
        <v>16</v>
      </c>
      <c r="C5" s="165" t="s">
        <v>17</v>
      </c>
      <c r="D5" s="166" t="s">
        <v>18</v>
      </c>
      <c r="E5" s="167" t="s">
        <v>140</v>
      </c>
      <c r="F5" s="167" t="s">
        <v>20</v>
      </c>
      <c r="G5" s="32" t="s">
        <v>21</v>
      </c>
      <c r="H5" s="31" t="s">
        <v>22</v>
      </c>
      <c r="I5" s="31" t="s">
        <v>23</v>
      </c>
      <c r="J5" s="31" t="s">
        <v>24</v>
      </c>
      <c r="K5" s="31" t="s">
        <v>25</v>
      </c>
      <c r="L5" s="32" t="s">
        <v>26</v>
      </c>
      <c r="M5" s="31" t="s">
        <v>27</v>
      </c>
      <c r="N5" s="31" t="s">
        <v>28</v>
      </c>
      <c r="O5" s="31" t="s">
        <v>29</v>
      </c>
      <c r="P5" s="31" t="s">
        <v>30</v>
      </c>
      <c r="Q5" s="32" t="s">
        <v>31</v>
      </c>
      <c r="R5" s="32" t="s">
        <v>32</v>
      </c>
      <c r="S5" s="32" t="s">
        <v>33</v>
      </c>
      <c r="T5" s="32" t="s">
        <v>34</v>
      </c>
      <c r="U5" s="32" t="s">
        <v>35</v>
      </c>
      <c r="V5" s="32" t="s">
        <v>36</v>
      </c>
      <c r="W5" s="32" t="s">
        <v>37</v>
      </c>
      <c r="X5" s="32" t="s">
        <v>38</v>
      </c>
      <c r="Y5" s="32" t="s">
        <v>326</v>
      </c>
      <c r="Z5" s="32" t="s">
        <v>40</v>
      </c>
      <c r="AA5" s="32" t="s">
        <v>41</v>
      </c>
      <c r="AB5" s="32" t="s">
        <v>42</v>
      </c>
      <c r="AC5" s="32" t="s">
        <v>43</v>
      </c>
      <c r="AD5" s="32" t="s">
        <v>338</v>
      </c>
      <c r="AE5" s="32" t="s">
        <v>45</v>
      </c>
      <c r="AF5" s="32" t="s">
        <v>46</v>
      </c>
    </row>
    <row r="6" spans="2:34" ht="6" customHeight="1">
      <c r="B6" s="16"/>
      <c r="C6" s="2"/>
      <c r="D6" s="2"/>
      <c r="E6" s="2"/>
      <c r="F6" s="2"/>
      <c r="G6" s="62"/>
      <c r="H6" s="2"/>
      <c r="I6" s="2"/>
      <c r="J6" s="2"/>
      <c r="K6" s="2"/>
      <c r="L6" s="62"/>
      <c r="M6" s="2"/>
      <c r="N6" s="2"/>
      <c r="O6" s="2"/>
      <c r="P6" s="2"/>
      <c r="Q6" s="62"/>
      <c r="R6" s="62"/>
      <c r="S6" s="62"/>
      <c r="T6" s="62"/>
      <c r="U6" s="1"/>
      <c r="V6" s="1"/>
      <c r="W6" s="1"/>
      <c r="X6" s="1"/>
      <c r="Y6" s="1"/>
      <c r="Z6" s="6"/>
      <c r="AA6" s="1"/>
      <c r="AB6" s="1"/>
      <c r="AC6" s="1"/>
      <c r="AD6" s="1"/>
      <c r="AE6" s="1"/>
      <c r="AF6" s="1"/>
    </row>
    <row r="7" spans="2:34">
      <c r="B7" s="33" t="s">
        <v>142</v>
      </c>
      <c r="C7" s="36">
        <v>3522</v>
      </c>
      <c r="D7" s="36">
        <v>3042</v>
      </c>
      <c r="E7" s="36">
        <v>3321</v>
      </c>
      <c r="F7" s="36">
        <v>3469</v>
      </c>
      <c r="G7" s="27">
        <v>3434</v>
      </c>
      <c r="H7" s="36">
        <v>785</v>
      </c>
      <c r="I7" s="36">
        <v>616</v>
      </c>
      <c r="J7" s="36">
        <v>635</v>
      </c>
      <c r="K7" s="36">
        <v>711</v>
      </c>
      <c r="L7" s="27">
        <v>2747</v>
      </c>
      <c r="M7" s="36">
        <v>761.6</v>
      </c>
      <c r="N7" s="36">
        <v>901</v>
      </c>
      <c r="O7" s="36">
        <v>1004</v>
      </c>
      <c r="P7" s="36">
        <v>1103.7</v>
      </c>
      <c r="Q7" s="27">
        <v>3770.5</v>
      </c>
      <c r="R7" s="27">
        <v>1127</v>
      </c>
      <c r="S7" s="27">
        <v>1294</v>
      </c>
      <c r="T7" s="36">
        <v>1338</v>
      </c>
      <c r="U7" s="36">
        <v>1067</v>
      </c>
      <c r="V7" s="36">
        <v>4827</v>
      </c>
      <c r="W7" s="36">
        <v>1010</v>
      </c>
      <c r="X7" s="36">
        <v>968</v>
      </c>
      <c r="Y7" s="36">
        <v>865</v>
      </c>
      <c r="Z7" s="36">
        <v>832</v>
      </c>
      <c r="AA7" s="27">
        <v>3675</v>
      </c>
      <c r="AB7" s="36">
        <v>894.9</v>
      </c>
      <c r="AC7" s="36">
        <v>934</v>
      </c>
      <c r="AD7" s="36">
        <v>841</v>
      </c>
      <c r="AE7" s="27">
        <v>695.1</v>
      </c>
      <c r="AF7" s="36">
        <v>3365</v>
      </c>
      <c r="AH7" s="25"/>
    </row>
    <row r="8" spans="2:34">
      <c r="B8" s="4" t="s">
        <v>48</v>
      </c>
      <c r="C8" s="74" t="s">
        <v>105</v>
      </c>
      <c r="D8" s="74">
        <v>-0.1362862010221465</v>
      </c>
      <c r="E8" s="74">
        <v>9.171597633136086E-2</v>
      </c>
      <c r="F8" s="74">
        <v>4.45648900933453E-2</v>
      </c>
      <c r="G8" s="74">
        <v>-1.0089362928797918E-2</v>
      </c>
      <c r="H8" s="74">
        <v>-8.4014002333722249E-2</v>
      </c>
      <c r="I8" s="74">
        <v>-0.29600000000000004</v>
      </c>
      <c r="J8" s="74">
        <v>-0.21798029556650245</v>
      </c>
      <c r="K8" s="74">
        <v>-0.20202020202020199</v>
      </c>
      <c r="L8" s="74">
        <v>-0.20005824111822945</v>
      </c>
      <c r="M8" s="74">
        <v>-2.9808917197452156E-2</v>
      </c>
      <c r="N8" s="74">
        <v>0.46266233766233755</v>
      </c>
      <c r="O8" s="74">
        <v>0.58110236220472444</v>
      </c>
      <c r="P8" s="74">
        <v>0.55232067510548521</v>
      </c>
      <c r="Q8" s="74">
        <v>0.37258827812158724</v>
      </c>
      <c r="R8" s="74">
        <v>0.47977941176470584</v>
      </c>
      <c r="S8" s="74">
        <v>0.43618201997780237</v>
      </c>
      <c r="T8" s="74">
        <v>0.33266932270916327</v>
      </c>
      <c r="U8" s="74">
        <v>-3.3251789435535084E-2</v>
      </c>
      <c r="V8" s="74">
        <v>0.2802015647792071</v>
      </c>
      <c r="W8" s="74">
        <v>-0.10381543921916592</v>
      </c>
      <c r="X8" s="74">
        <v>-0.25193199381761977</v>
      </c>
      <c r="Y8" s="74">
        <v>-0.35351270553064273</v>
      </c>
      <c r="Z8" s="74">
        <v>-0.22024367385192123</v>
      </c>
      <c r="AA8" s="74">
        <v>-0.23865755127408328</v>
      </c>
      <c r="AB8" s="74">
        <v>-0.11396039603960395</v>
      </c>
      <c r="AC8" s="74">
        <v>-3.512396694214881E-2</v>
      </c>
      <c r="AD8" s="74">
        <v>-2.7745664739884379E-2</v>
      </c>
      <c r="AE8" s="74">
        <v>-0.16454326923076923</v>
      </c>
      <c r="AF8" s="74">
        <v>-8.4353741496598689E-2</v>
      </c>
    </row>
    <row r="9" spans="2:34">
      <c r="B9" s="33" t="s">
        <v>53</v>
      </c>
      <c r="C9" s="36">
        <v>57</v>
      </c>
      <c r="D9" s="36">
        <v>-9</v>
      </c>
      <c r="E9" s="36">
        <v>52</v>
      </c>
      <c r="F9" s="36">
        <v>61</v>
      </c>
      <c r="G9" s="27">
        <v>154</v>
      </c>
      <c r="H9" s="36">
        <v>-10</v>
      </c>
      <c r="I9" s="36">
        <v>-16</v>
      </c>
      <c r="J9" s="36">
        <v>28</v>
      </c>
      <c r="K9" s="36">
        <v>-40</v>
      </c>
      <c r="L9" s="27">
        <v>-40</v>
      </c>
      <c r="M9" s="36">
        <v>-1.3999999999999986</v>
      </c>
      <c r="N9" s="36">
        <v>47.7</v>
      </c>
      <c r="O9" s="36">
        <v>52</v>
      </c>
      <c r="P9" s="36">
        <v>-2</v>
      </c>
      <c r="Q9" s="27">
        <v>96.399999999999977</v>
      </c>
      <c r="R9" s="27">
        <v>49</v>
      </c>
      <c r="S9" s="27">
        <v>61</v>
      </c>
      <c r="T9" s="27">
        <v>36</v>
      </c>
      <c r="U9" s="36">
        <v>-22</v>
      </c>
      <c r="V9" s="27">
        <v>124</v>
      </c>
      <c r="W9" s="36">
        <v>1</v>
      </c>
      <c r="X9" s="36">
        <v>58</v>
      </c>
      <c r="Y9" s="36">
        <v>50</v>
      </c>
      <c r="Z9" s="27">
        <v>-54</v>
      </c>
      <c r="AA9" s="27">
        <v>54</v>
      </c>
      <c r="AB9" s="27">
        <v>37.700000000000003</v>
      </c>
      <c r="AC9" s="27">
        <v>47</v>
      </c>
      <c r="AD9" s="27">
        <v>11</v>
      </c>
      <c r="AE9" s="27">
        <v>23.299999999999997</v>
      </c>
      <c r="AF9" s="27">
        <v>119</v>
      </c>
      <c r="AH9" s="25"/>
    </row>
    <row r="10" spans="2:34">
      <c r="B10" s="33" t="s">
        <v>55</v>
      </c>
      <c r="C10" s="57" t="s">
        <v>143</v>
      </c>
      <c r="D10" s="57" t="s">
        <v>143</v>
      </c>
      <c r="E10" s="57" t="s">
        <v>143</v>
      </c>
      <c r="F10" s="57" t="s">
        <v>143</v>
      </c>
      <c r="G10" s="27">
        <v>-276</v>
      </c>
      <c r="H10" s="57">
        <v>-93</v>
      </c>
      <c r="I10" s="57">
        <v>-106</v>
      </c>
      <c r="J10" s="36">
        <v>-48</v>
      </c>
      <c r="K10" s="36">
        <v>-129</v>
      </c>
      <c r="L10" s="27">
        <v>-375</v>
      </c>
      <c r="M10" s="30">
        <v>-101</v>
      </c>
      <c r="N10" s="27">
        <v>-43</v>
      </c>
      <c r="O10" s="27">
        <v>-23</v>
      </c>
      <c r="P10" s="36">
        <v>-147</v>
      </c>
      <c r="Q10" s="27">
        <v>-316</v>
      </c>
      <c r="R10" s="27">
        <v>-36</v>
      </c>
      <c r="S10" s="27">
        <v>-53</v>
      </c>
      <c r="T10" s="27">
        <v>-59</v>
      </c>
      <c r="U10" s="36">
        <v>-493</v>
      </c>
      <c r="V10" s="27">
        <v>-641</v>
      </c>
      <c r="W10" s="36">
        <v>-122</v>
      </c>
      <c r="X10" s="36">
        <v>-56</v>
      </c>
      <c r="Y10" s="36">
        <v>-277</v>
      </c>
      <c r="Z10" s="36">
        <v>-156</v>
      </c>
      <c r="AA10" s="27">
        <v>-611</v>
      </c>
      <c r="AB10" s="27">
        <v>-47</v>
      </c>
      <c r="AC10" s="27">
        <v>-260</v>
      </c>
      <c r="AD10" s="27">
        <v>-97</v>
      </c>
      <c r="AE10" s="27">
        <v>-71</v>
      </c>
      <c r="AF10" s="27">
        <v>-475</v>
      </c>
      <c r="AH10" s="25"/>
    </row>
    <row r="11" spans="2:34">
      <c r="B11" s="33" t="s">
        <v>56</v>
      </c>
      <c r="C11" s="36">
        <v>-153</v>
      </c>
      <c r="D11" s="36">
        <v>-227</v>
      </c>
      <c r="E11" s="36">
        <v>-177</v>
      </c>
      <c r="F11" s="36">
        <v>-178</v>
      </c>
      <c r="G11" s="27">
        <v>-179</v>
      </c>
      <c r="H11" s="36">
        <v>-85</v>
      </c>
      <c r="I11" s="36">
        <v>-96</v>
      </c>
      <c r="J11" s="36">
        <v>-54</v>
      </c>
      <c r="K11" s="36">
        <v>-128</v>
      </c>
      <c r="L11" s="27">
        <v>-362</v>
      </c>
      <c r="M11" s="27">
        <v>-80</v>
      </c>
      <c r="N11" s="27">
        <v>-33</v>
      </c>
      <c r="O11" s="27">
        <v>-32</v>
      </c>
      <c r="P11" s="36">
        <v>-84</v>
      </c>
      <c r="Q11" s="27">
        <v>-228</v>
      </c>
      <c r="R11" s="27">
        <v>-28</v>
      </c>
      <c r="S11" s="27">
        <v>-22</v>
      </c>
      <c r="T11" s="27">
        <v>-45</v>
      </c>
      <c r="U11" s="36">
        <v>-128</v>
      </c>
      <c r="V11" s="27">
        <v>-224</v>
      </c>
      <c r="W11" s="36">
        <v>-83</v>
      </c>
      <c r="X11" s="36">
        <v>-36</v>
      </c>
      <c r="Y11" s="36">
        <v>-35</v>
      </c>
      <c r="Z11" s="36">
        <v>-142</v>
      </c>
      <c r="AA11" s="27">
        <v>-296</v>
      </c>
      <c r="AB11" s="27">
        <v>-36</v>
      </c>
      <c r="AC11" s="27">
        <v>-25</v>
      </c>
      <c r="AD11" s="27">
        <v>-64</v>
      </c>
      <c r="AE11" s="27">
        <v>-55</v>
      </c>
      <c r="AF11" s="27">
        <v>-180</v>
      </c>
      <c r="AH11" s="25"/>
    </row>
    <row r="12" spans="2:34">
      <c r="B12" s="26" t="s">
        <v>144</v>
      </c>
      <c r="C12" s="36">
        <v>319</v>
      </c>
      <c r="D12" s="36">
        <v>288</v>
      </c>
      <c r="E12" s="36">
        <v>265</v>
      </c>
      <c r="F12" s="36">
        <v>208</v>
      </c>
      <c r="G12" s="27">
        <v>217</v>
      </c>
      <c r="H12" s="36">
        <v>84</v>
      </c>
      <c r="I12" s="36">
        <v>52</v>
      </c>
      <c r="J12" s="36">
        <v>54</v>
      </c>
      <c r="K12" s="36">
        <v>107</v>
      </c>
      <c r="L12" s="36">
        <v>297</v>
      </c>
      <c r="M12" s="36">
        <v>37</v>
      </c>
      <c r="N12" s="36">
        <v>54</v>
      </c>
      <c r="O12" s="36">
        <v>54</v>
      </c>
      <c r="P12" s="36">
        <v>147</v>
      </c>
      <c r="Q12" s="27">
        <v>292</v>
      </c>
      <c r="R12" s="27">
        <v>49</v>
      </c>
      <c r="S12" s="27">
        <v>36</v>
      </c>
      <c r="T12" s="27">
        <v>60</v>
      </c>
      <c r="U12" s="27">
        <v>98</v>
      </c>
      <c r="V12" s="27">
        <v>241</v>
      </c>
      <c r="W12" s="36">
        <v>50</v>
      </c>
      <c r="X12" s="36">
        <v>42</v>
      </c>
      <c r="Y12" s="36">
        <v>39</v>
      </c>
      <c r="Z12" s="36">
        <v>58</v>
      </c>
      <c r="AA12" s="27">
        <v>189</v>
      </c>
      <c r="AB12" s="27">
        <v>34</v>
      </c>
      <c r="AC12" s="27">
        <v>33</v>
      </c>
      <c r="AD12" s="27">
        <v>40</v>
      </c>
      <c r="AE12" s="27">
        <v>75</v>
      </c>
      <c r="AF12" s="27">
        <v>182</v>
      </c>
      <c r="AH12" s="25"/>
    </row>
    <row r="13" spans="2:34" ht="15" thickBot="1">
      <c r="B13" s="9" t="s">
        <v>120</v>
      </c>
      <c r="C13" s="65" t="s">
        <v>143</v>
      </c>
      <c r="D13" s="65" t="s">
        <v>143</v>
      </c>
      <c r="E13" s="65" t="s">
        <v>143</v>
      </c>
      <c r="F13" s="65" t="s">
        <v>143</v>
      </c>
      <c r="G13" s="180">
        <v>16385</v>
      </c>
      <c r="H13" s="180">
        <v>16244</v>
      </c>
      <c r="I13" s="180">
        <v>16133</v>
      </c>
      <c r="J13" s="180">
        <v>16306</v>
      </c>
      <c r="K13" s="180">
        <v>16271</v>
      </c>
      <c r="L13" s="180">
        <v>16271</v>
      </c>
      <c r="M13" s="180">
        <v>16003</v>
      </c>
      <c r="N13" s="180">
        <v>15893</v>
      </c>
      <c r="O13" s="180">
        <v>16070</v>
      </c>
      <c r="P13" s="180">
        <v>16116</v>
      </c>
      <c r="Q13" s="180">
        <v>16116</v>
      </c>
      <c r="R13" s="180">
        <v>15953</v>
      </c>
      <c r="S13" s="180">
        <v>15972</v>
      </c>
      <c r="T13" s="180">
        <v>16362</v>
      </c>
      <c r="U13" s="180">
        <v>16504</v>
      </c>
      <c r="V13" s="180">
        <v>16504</v>
      </c>
      <c r="W13" s="238">
        <v>16522</v>
      </c>
      <c r="X13" s="238">
        <v>15892</v>
      </c>
      <c r="Y13" s="238">
        <v>16261</v>
      </c>
      <c r="Z13" s="238">
        <v>16184</v>
      </c>
      <c r="AA13" s="180">
        <v>16184</v>
      </c>
      <c r="AB13" s="180">
        <v>15953</v>
      </c>
      <c r="AC13" s="180">
        <v>15759</v>
      </c>
      <c r="AD13" s="180">
        <v>15064</v>
      </c>
      <c r="AE13" s="180">
        <v>15083</v>
      </c>
      <c r="AF13" s="180">
        <v>15083</v>
      </c>
    </row>
    <row r="14" spans="2:34" ht="15" thickTop="1">
      <c r="B14" s="169" t="s">
        <v>346</v>
      </c>
      <c r="C14" s="55"/>
      <c r="D14" s="55"/>
      <c r="E14" s="55"/>
      <c r="F14" s="5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row>
    <row r="15" spans="2:34">
      <c r="B15" s="169" t="s">
        <v>345</v>
      </c>
      <c r="AA15" s="25"/>
    </row>
    <row r="16" spans="2:34">
      <c r="AA16" s="25"/>
    </row>
    <row r="17" spans="2:27">
      <c r="AA17" s="25"/>
    </row>
    <row r="18" spans="2:27">
      <c r="B18" s="5" t="s">
        <v>347</v>
      </c>
      <c r="AA18" s="25"/>
    </row>
    <row r="19" spans="2:27">
      <c r="B19" s="169"/>
      <c r="C19" s="174"/>
      <c r="D19" s="174"/>
      <c r="E19" s="174"/>
      <c r="F19" s="174"/>
      <c r="G19" s="178"/>
      <c r="H19" s="174"/>
      <c r="I19" s="174"/>
      <c r="K19" s="49"/>
      <c r="L19" s="178"/>
      <c r="M19" s="174"/>
      <c r="N19" s="174"/>
      <c r="O19" s="174"/>
      <c r="P19" s="49"/>
      <c r="Q19" s="178"/>
      <c r="R19" s="178"/>
      <c r="S19" s="178"/>
      <c r="T19" s="178"/>
      <c r="U19" s="1"/>
      <c r="V19" s="1"/>
      <c r="W19" s="1"/>
      <c r="X19" s="1"/>
      <c r="Y19" s="1"/>
      <c r="Z19" s="1"/>
      <c r="AA19" s="1"/>
    </row>
  </sheetData>
  <mergeCells count="1">
    <mergeCell ref="Y4:AC4"/>
  </mergeCells>
  <phoneticPr fontId="25" type="noConversion"/>
  <pageMargins left="0.23622047244094491" right="0.23622047244094491" top="0.74803149606299213" bottom="0.74803149606299213" header="0.31496062992125984" footer="0.31496062992125984"/>
  <pageSetup paperSize="9" scale="62" orientation="landscape" r:id="rId1"/>
  <headerFooter scaleWithDoc="0">
    <oddHeader>&amp;L&amp;G</oddHeader>
    <oddFooter>Page &amp;P</oddFooter>
  </headerFooter>
  <customProperties>
    <customPr name="EpmWorksheetKeyString_GUID" r:id="rId2"/>
  </customProperties>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K28"/>
  <sheetViews>
    <sheetView showGridLines="0" view="pageBreakPreview" zoomScaleNormal="80" zoomScaleSheetLayoutView="100" zoomScalePageLayoutView="40" workbookViewId="0">
      <pane xSplit="2" topLeftCell="P1" activePane="topRight" state="frozen"/>
      <selection activeCell="A2" sqref="A2"/>
      <selection pane="topRight"/>
    </sheetView>
  </sheetViews>
  <sheetFormatPr baseColWidth="10" defaultColWidth="9.44140625" defaultRowHeight="13.8" outlineLevelCol="1"/>
  <cols>
    <col min="1" max="1" width="2.5546875" style="1" customWidth="1"/>
    <col min="2" max="2" width="63.5546875" style="1" customWidth="1"/>
    <col min="3" max="15" width="13" style="1" hidden="1" customWidth="1" outlineLevel="1"/>
    <col min="16" max="16" width="13" style="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6" width="13" style="1" customWidth="1"/>
    <col min="37" max="16384" width="9.44140625" style="1"/>
  </cols>
  <sheetData>
    <row r="2" spans="2:37" ht="17.399999999999999">
      <c r="B2" s="23" t="s">
        <v>6</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row>
    <row r="3" spans="2:37" ht="6" customHeight="1">
      <c r="Y3"/>
      <c r="Z3"/>
      <c r="AA3"/>
      <c r="AB3"/>
      <c r="AC3"/>
      <c r="AD3"/>
      <c r="AE3"/>
      <c r="AF3"/>
      <c r="AG3"/>
      <c r="AH3"/>
      <c r="AI3"/>
      <c r="AJ3"/>
    </row>
    <row r="4" spans="2:37" ht="14.4">
      <c r="C4" s="2"/>
      <c r="D4" s="2"/>
      <c r="E4" s="113"/>
      <c r="F4" s="113"/>
      <c r="G4" s="113"/>
      <c r="H4" s="113"/>
      <c r="I4" s="113"/>
      <c r="J4" s="113"/>
      <c r="K4" s="113"/>
      <c r="L4" s="113"/>
      <c r="M4" s="113"/>
      <c r="N4" s="113"/>
      <c r="O4" s="113"/>
      <c r="P4" s="113"/>
      <c r="Q4" s="113"/>
      <c r="R4" s="113"/>
      <c r="S4" s="113"/>
      <c r="T4" s="113"/>
      <c r="U4" s="113"/>
      <c r="V4" s="113"/>
      <c r="W4" s="113"/>
      <c r="X4" s="113"/>
      <c r="Y4"/>
      <c r="Z4"/>
      <c r="AA4"/>
      <c r="AB4"/>
      <c r="AC4"/>
      <c r="AD4"/>
      <c r="AE4"/>
      <c r="AF4"/>
      <c r="AG4"/>
      <c r="AH4"/>
      <c r="AI4"/>
      <c r="AJ4"/>
    </row>
    <row r="5" spans="2:37" ht="27.6">
      <c r="B5" s="5" t="s">
        <v>16</v>
      </c>
      <c r="C5" s="165" t="s">
        <v>17</v>
      </c>
      <c r="D5" s="166" t="s">
        <v>18</v>
      </c>
      <c r="E5" s="167" t="s">
        <v>140</v>
      </c>
      <c r="F5" s="167" t="s">
        <v>20</v>
      </c>
      <c r="G5" s="114" t="s">
        <v>146</v>
      </c>
      <c r="H5" s="114" t="s">
        <v>147</v>
      </c>
      <c r="I5" s="114" t="s">
        <v>148</v>
      </c>
      <c r="J5" s="31" t="s">
        <v>149</v>
      </c>
      <c r="K5" s="32" t="s">
        <v>21</v>
      </c>
      <c r="L5" s="31" t="s">
        <v>157</v>
      </c>
      <c r="M5" s="31" t="s">
        <v>158</v>
      </c>
      <c r="N5" s="31" t="s">
        <v>159</v>
      </c>
      <c r="O5" s="31" t="s">
        <v>160</v>
      </c>
      <c r="P5" s="32" t="s">
        <v>26</v>
      </c>
      <c r="Q5" s="31" t="s">
        <v>161</v>
      </c>
      <c r="R5" s="31" t="s">
        <v>162</v>
      </c>
      <c r="S5" s="31" t="s">
        <v>163</v>
      </c>
      <c r="T5" s="31" t="s">
        <v>30</v>
      </c>
      <c r="U5" s="32" t="s">
        <v>31</v>
      </c>
      <c r="V5" s="31" t="s">
        <v>32</v>
      </c>
      <c r="W5" s="31" t="s">
        <v>33</v>
      </c>
      <c r="X5" s="31" t="s">
        <v>34</v>
      </c>
      <c r="Y5" s="32" t="s">
        <v>35</v>
      </c>
      <c r="Z5" s="32" t="s">
        <v>36</v>
      </c>
      <c r="AA5" s="32" t="s">
        <v>37</v>
      </c>
      <c r="AB5" s="32" t="s">
        <v>38</v>
      </c>
      <c r="AC5" s="32" t="s">
        <v>39</v>
      </c>
      <c r="AD5" s="32" t="s">
        <v>40</v>
      </c>
      <c r="AE5" s="32" t="s">
        <v>41</v>
      </c>
      <c r="AF5" s="32" t="s">
        <v>164</v>
      </c>
      <c r="AG5" s="32" t="s">
        <v>43</v>
      </c>
      <c r="AH5" s="32" t="s">
        <v>44</v>
      </c>
      <c r="AI5" s="32" t="s">
        <v>327</v>
      </c>
      <c r="AJ5" s="32" t="s">
        <v>46</v>
      </c>
    </row>
    <row r="6" spans="2:37" ht="6" customHeight="1">
      <c r="B6" s="5"/>
      <c r="C6" s="2"/>
      <c r="D6" s="2"/>
      <c r="E6" s="116"/>
      <c r="F6" s="116"/>
      <c r="G6" s="116"/>
      <c r="H6" s="116"/>
      <c r="I6" s="116"/>
      <c r="J6" s="116"/>
      <c r="K6" s="126"/>
      <c r="L6" s="116"/>
      <c r="M6" s="116"/>
      <c r="N6" s="116"/>
      <c r="O6" s="116"/>
      <c r="P6" s="126"/>
      <c r="Q6" s="116"/>
      <c r="R6" s="116"/>
      <c r="S6" s="116"/>
      <c r="T6" s="116"/>
      <c r="U6" s="126"/>
      <c r="V6" s="126"/>
      <c r="W6" s="62"/>
      <c r="X6" s="126"/>
    </row>
    <row r="7" spans="2:37">
      <c r="B7" s="26" t="s">
        <v>142</v>
      </c>
      <c r="C7" s="57">
        <v>13507</v>
      </c>
      <c r="D7" s="57">
        <v>12732</v>
      </c>
      <c r="E7" s="36">
        <v>14383</v>
      </c>
      <c r="F7" s="36">
        <v>13267</v>
      </c>
      <c r="G7" s="36">
        <v>3287</v>
      </c>
      <c r="H7" s="36">
        <v>3306</v>
      </c>
      <c r="I7" s="36">
        <v>3232</v>
      </c>
      <c r="J7" s="27">
        <v>3284</v>
      </c>
      <c r="K7" s="27">
        <v>13108</v>
      </c>
      <c r="L7" s="36">
        <v>3243</v>
      </c>
      <c r="M7" s="36">
        <v>2827</v>
      </c>
      <c r="N7" s="36">
        <v>2917</v>
      </c>
      <c r="O7" s="27">
        <v>3212</v>
      </c>
      <c r="P7" s="27">
        <v>12199</v>
      </c>
      <c r="Q7" s="36">
        <v>3358</v>
      </c>
      <c r="R7" s="36">
        <v>3635.6</v>
      </c>
      <c r="S7" s="36">
        <v>3871</v>
      </c>
      <c r="T7" s="36">
        <v>4091</v>
      </c>
      <c r="U7" s="36">
        <v>14955</v>
      </c>
      <c r="V7" s="36">
        <v>4498</v>
      </c>
      <c r="W7" s="36">
        <v>4772</v>
      </c>
      <c r="X7" s="27">
        <v>4878</v>
      </c>
      <c r="Y7" s="27">
        <v>4340</v>
      </c>
      <c r="Z7" s="27">
        <v>18488</v>
      </c>
      <c r="AA7" s="27">
        <v>4005</v>
      </c>
      <c r="AB7" s="27">
        <v>3886</v>
      </c>
      <c r="AC7" s="27">
        <v>3771</v>
      </c>
      <c r="AD7" s="27">
        <v>3604</v>
      </c>
      <c r="AE7" s="27">
        <v>15267</v>
      </c>
      <c r="AF7" s="27">
        <v>3795.8</v>
      </c>
      <c r="AG7" s="27">
        <v>3930</v>
      </c>
      <c r="AH7" s="27">
        <v>3832</v>
      </c>
      <c r="AI7" s="27">
        <v>3599.2000000000007</v>
      </c>
      <c r="AJ7" s="27">
        <v>15157</v>
      </c>
      <c r="AK7" s="49"/>
    </row>
    <row r="8" spans="2:37">
      <c r="B8" s="1" t="s">
        <v>165</v>
      </c>
      <c r="C8" s="55">
        <v>-9096</v>
      </c>
      <c r="D8" s="55">
        <v>-8534</v>
      </c>
      <c r="E8" s="19">
        <v>-9905</v>
      </c>
      <c r="F8" s="19">
        <v>-9271</v>
      </c>
      <c r="G8" s="19">
        <v>-2312</v>
      </c>
      <c r="H8" s="19">
        <v>-2332</v>
      </c>
      <c r="I8" s="19">
        <v>-2343</v>
      </c>
      <c r="J8" s="15">
        <v>-2427</v>
      </c>
      <c r="K8" s="15">
        <v>-9413</v>
      </c>
      <c r="L8" s="19">
        <v>-2322</v>
      </c>
      <c r="M8" s="19">
        <v>-2005</v>
      </c>
      <c r="N8" s="19">
        <v>-2128</v>
      </c>
      <c r="O8" s="15">
        <v>-2409</v>
      </c>
      <c r="P8" s="15">
        <v>-8865</v>
      </c>
      <c r="Q8" s="19">
        <v>-2371</v>
      </c>
      <c r="R8" s="19">
        <v>-2564</v>
      </c>
      <c r="S8" s="19">
        <v>-2807</v>
      </c>
      <c r="T8" s="19">
        <f>(SNAMD_46c6b57f8cd241139216950dc3ccd966-T9)*(-1)</f>
        <v>-3185</v>
      </c>
      <c r="U8" s="19">
        <v>-10925</v>
      </c>
      <c r="V8" s="19">
        <v>-3277</v>
      </c>
      <c r="W8" s="19">
        <v>-3559</v>
      </c>
      <c r="X8" s="27">
        <v>-3784</v>
      </c>
      <c r="Y8" s="27">
        <v>-3637</v>
      </c>
      <c r="Z8" s="27">
        <v>-14257</v>
      </c>
      <c r="AA8" s="27">
        <v>-3143</v>
      </c>
      <c r="AB8" s="27">
        <v>-3392</v>
      </c>
      <c r="AC8" s="27">
        <v>-3181</v>
      </c>
      <c r="AD8" s="27">
        <v>-2850</v>
      </c>
      <c r="AE8" s="27">
        <v>-12567</v>
      </c>
      <c r="AF8" s="27">
        <v>-2795</v>
      </c>
      <c r="AG8" s="27">
        <v>-2885</v>
      </c>
      <c r="AH8" s="27">
        <v>-2804</v>
      </c>
      <c r="AI8" s="27">
        <v>-2935</v>
      </c>
      <c r="AJ8" s="27">
        <v>-11419</v>
      </c>
      <c r="AK8" s="49"/>
    </row>
    <row r="9" spans="2:37">
      <c r="B9" s="37" t="s">
        <v>166</v>
      </c>
      <c r="C9" s="68">
        <v>4411</v>
      </c>
      <c r="D9" s="68">
        <v>4198</v>
      </c>
      <c r="E9" s="70">
        <v>4478</v>
      </c>
      <c r="F9" s="70">
        <v>3996</v>
      </c>
      <c r="G9" s="70">
        <v>975</v>
      </c>
      <c r="H9" s="70">
        <v>974</v>
      </c>
      <c r="I9" s="70">
        <v>889</v>
      </c>
      <c r="J9" s="39">
        <v>857</v>
      </c>
      <c r="K9" s="39">
        <v>3695</v>
      </c>
      <c r="L9" s="70">
        <v>921</v>
      </c>
      <c r="M9" s="70">
        <v>822</v>
      </c>
      <c r="N9" s="70">
        <v>789</v>
      </c>
      <c r="O9" s="39">
        <v>803</v>
      </c>
      <c r="P9" s="39">
        <v>3334</v>
      </c>
      <c r="Q9" s="70">
        <v>987</v>
      </c>
      <c r="R9" s="70">
        <v>1072</v>
      </c>
      <c r="S9" s="70">
        <v>1064</v>
      </c>
      <c r="T9" s="70">
        <v>906</v>
      </c>
      <c r="U9" s="70">
        <v>4030</v>
      </c>
      <c r="V9" s="70">
        <v>1221</v>
      </c>
      <c r="W9" s="70">
        <v>1213</v>
      </c>
      <c r="X9" s="70">
        <v>1094</v>
      </c>
      <c r="Y9" s="70">
        <v>703</v>
      </c>
      <c r="Z9" s="70">
        <v>4231</v>
      </c>
      <c r="AA9" s="70">
        <v>862</v>
      </c>
      <c r="AB9" s="70">
        <v>494</v>
      </c>
      <c r="AC9" s="70">
        <v>590</v>
      </c>
      <c r="AD9" s="70">
        <v>754</v>
      </c>
      <c r="AE9" s="70">
        <v>2700</v>
      </c>
      <c r="AF9" s="70">
        <v>1001</v>
      </c>
      <c r="AG9" s="70">
        <v>1045</v>
      </c>
      <c r="AH9" s="70">
        <v>1028</v>
      </c>
      <c r="AI9" s="70">
        <v>664</v>
      </c>
      <c r="AJ9" s="70">
        <v>3738</v>
      </c>
      <c r="AK9" s="49"/>
    </row>
    <row r="10" spans="2:37">
      <c r="B10" s="1" t="s">
        <v>167</v>
      </c>
      <c r="C10" s="55">
        <v>-1447</v>
      </c>
      <c r="D10" s="55">
        <v>-1515</v>
      </c>
      <c r="E10" s="19">
        <v>-1695</v>
      </c>
      <c r="F10" s="19">
        <v>-1563</v>
      </c>
      <c r="G10" s="19">
        <v>-380</v>
      </c>
      <c r="H10" s="19">
        <v>-385</v>
      </c>
      <c r="I10" s="19">
        <v>-370</v>
      </c>
      <c r="J10" s="15">
        <v>-376</v>
      </c>
      <c r="K10" s="15">
        <v>-1511</v>
      </c>
      <c r="L10" s="19">
        <v>-395</v>
      </c>
      <c r="M10" s="19">
        <v>-370</v>
      </c>
      <c r="N10" s="19">
        <v>-352</v>
      </c>
      <c r="O10" s="15">
        <v>-385</v>
      </c>
      <c r="P10" s="15">
        <v>-1501</v>
      </c>
      <c r="Q10" s="19">
        <v>-392</v>
      </c>
      <c r="R10" s="19">
        <v>-416</v>
      </c>
      <c r="S10" s="19">
        <v>-436</v>
      </c>
      <c r="T10" s="19">
        <v>-473</v>
      </c>
      <c r="U10" s="19">
        <v>-1717</v>
      </c>
      <c r="V10" s="19">
        <v>-492</v>
      </c>
      <c r="W10" s="19">
        <v>-512</v>
      </c>
      <c r="X10" s="19">
        <v>-540</v>
      </c>
      <c r="Y10" s="19">
        <v>-491</v>
      </c>
      <c r="Z10" s="19">
        <v>-2035</v>
      </c>
      <c r="AA10" s="19">
        <v>-483</v>
      </c>
      <c r="AB10" s="19">
        <v>-471</v>
      </c>
      <c r="AC10" s="19">
        <v>-438</v>
      </c>
      <c r="AD10" s="19">
        <v>-443</v>
      </c>
      <c r="AE10" s="19">
        <v>-1836</v>
      </c>
      <c r="AF10" s="19">
        <v>-473</v>
      </c>
      <c r="AG10" s="19">
        <v>-473</v>
      </c>
      <c r="AH10" s="19">
        <v>-468</v>
      </c>
      <c r="AI10" s="19">
        <v>-479</v>
      </c>
      <c r="AJ10" s="19">
        <v>-1894</v>
      </c>
      <c r="AK10" s="49"/>
    </row>
    <row r="11" spans="2:37">
      <c r="B11" s="26" t="s">
        <v>168</v>
      </c>
      <c r="C11" s="57">
        <v>-434</v>
      </c>
      <c r="D11" s="57">
        <v>-438</v>
      </c>
      <c r="E11" s="36">
        <v>-476</v>
      </c>
      <c r="F11" s="36">
        <v>-437</v>
      </c>
      <c r="G11" s="36">
        <v>-107</v>
      </c>
      <c r="H11" s="36">
        <v>-101</v>
      </c>
      <c r="I11" s="36">
        <v>-107</v>
      </c>
      <c r="J11" s="27">
        <v>-113</v>
      </c>
      <c r="K11" s="27">
        <v>-428</v>
      </c>
      <c r="L11" s="36">
        <v>-109</v>
      </c>
      <c r="M11" s="36">
        <v>-103</v>
      </c>
      <c r="N11" s="36">
        <v>-104</v>
      </c>
      <c r="O11" s="27">
        <v>-116</v>
      </c>
      <c r="P11" s="27">
        <v>-433</v>
      </c>
      <c r="Q11" s="36">
        <v>-104</v>
      </c>
      <c r="R11" s="36">
        <v>-111</v>
      </c>
      <c r="S11" s="36">
        <v>-118</v>
      </c>
      <c r="T11" s="36">
        <v>-131</v>
      </c>
      <c r="U11" s="36">
        <v>-464</v>
      </c>
      <c r="V11" s="36">
        <v>-112</v>
      </c>
      <c r="W11" s="36">
        <v>-113</v>
      </c>
      <c r="X11" s="36">
        <v>-115</v>
      </c>
      <c r="Y11" s="36">
        <v>-120</v>
      </c>
      <c r="Z11" s="36">
        <v>-460</v>
      </c>
      <c r="AA11" s="36">
        <v>-113</v>
      </c>
      <c r="AB11" s="36">
        <v>-107</v>
      </c>
      <c r="AC11" s="36">
        <v>-115</v>
      </c>
      <c r="AD11" s="36">
        <v>-108</v>
      </c>
      <c r="AE11" s="36">
        <v>-443</v>
      </c>
      <c r="AF11" s="36">
        <v>-111</v>
      </c>
      <c r="AG11" s="36">
        <v>-109</v>
      </c>
      <c r="AH11" s="36">
        <v>-106</v>
      </c>
      <c r="AI11" s="36">
        <v>-133</v>
      </c>
      <c r="AJ11" s="36">
        <v>-459</v>
      </c>
      <c r="AK11" s="49"/>
    </row>
    <row r="12" spans="2:37">
      <c r="B12" s="1" t="s">
        <v>169</v>
      </c>
      <c r="C12" s="55">
        <v>-693</v>
      </c>
      <c r="D12" s="55">
        <v>-686</v>
      </c>
      <c r="E12" s="19">
        <v>-714</v>
      </c>
      <c r="F12" s="19">
        <v>-599</v>
      </c>
      <c r="G12" s="19">
        <v>-148</v>
      </c>
      <c r="H12" s="19">
        <v>-136</v>
      </c>
      <c r="I12" s="19">
        <v>-135</v>
      </c>
      <c r="J12" s="15">
        <v>-149</v>
      </c>
      <c r="K12" s="15">
        <v>-568</v>
      </c>
      <c r="L12" s="19">
        <v>-150</v>
      </c>
      <c r="M12" s="19">
        <v>-125</v>
      </c>
      <c r="N12" s="19">
        <v>-133</v>
      </c>
      <c r="O12" s="15">
        <v>-123</v>
      </c>
      <c r="P12" s="15">
        <v>-531</v>
      </c>
      <c r="Q12" s="19">
        <v>-135</v>
      </c>
      <c r="R12" s="19">
        <v>-123</v>
      </c>
      <c r="S12" s="19">
        <v>-148</v>
      </c>
      <c r="T12" s="19">
        <v>-140</v>
      </c>
      <c r="U12" s="19">
        <v>-546</v>
      </c>
      <c r="V12" s="19">
        <v>-130</v>
      </c>
      <c r="W12" s="19">
        <v>-154</v>
      </c>
      <c r="X12" s="19">
        <v>-129</v>
      </c>
      <c r="Y12" s="19">
        <v>-141</v>
      </c>
      <c r="Z12" s="19">
        <v>-554</v>
      </c>
      <c r="AA12" s="19">
        <v>-133</v>
      </c>
      <c r="AB12" s="19">
        <v>-125</v>
      </c>
      <c r="AC12" s="19">
        <v>-113</v>
      </c>
      <c r="AD12" s="19">
        <v>-117</v>
      </c>
      <c r="AE12" s="19">
        <v>-488</v>
      </c>
      <c r="AF12" s="19">
        <v>-129</v>
      </c>
      <c r="AG12" s="19">
        <v>-353</v>
      </c>
      <c r="AH12" s="19">
        <v>-128</v>
      </c>
      <c r="AI12" s="19">
        <v>-129</v>
      </c>
      <c r="AJ12" s="19">
        <v>-740</v>
      </c>
      <c r="AK12" s="49"/>
    </row>
    <row r="13" spans="2:37">
      <c r="B13" s="26" t="s">
        <v>170</v>
      </c>
      <c r="C13" s="27">
        <v>-158</v>
      </c>
      <c r="D13" s="27">
        <v>-222</v>
      </c>
      <c r="E13" s="27">
        <v>-378</v>
      </c>
      <c r="F13" s="36">
        <v>-358</v>
      </c>
      <c r="G13" s="36">
        <v>-34</v>
      </c>
      <c r="H13" s="36">
        <v>-38</v>
      </c>
      <c r="I13" s="36">
        <v>-60</v>
      </c>
      <c r="J13" s="27">
        <v>25</v>
      </c>
      <c r="K13" s="27">
        <v>-107</v>
      </c>
      <c r="L13" s="36">
        <v>-25</v>
      </c>
      <c r="M13" s="36">
        <v>-38</v>
      </c>
      <c r="N13" s="36">
        <v>39</v>
      </c>
      <c r="O13" s="27">
        <v>-42</v>
      </c>
      <c r="P13" s="27">
        <v>-65</v>
      </c>
      <c r="Q13" s="36">
        <v>-50</v>
      </c>
      <c r="R13" s="36">
        <v>-44</v>
      </c>
      <c r="S13" s="36">
        <v>9</v>
      </c>
      <c r="T13" s="36">
        <v>-51</v>
      </c>
      <c r="U13" s="36">
        <v>-138</v>
      </c>
      <c r="V13" s="36">
        <v>-33</v>
      </c>
      <c r="W13" s="36">
        <v>-18</v>
      </c>
      <c r="X13" s="36">
        <v>15</v>
      </c>
      <c r="Y13" s="36">
        <v>-216</v>
      </c>
      <c r="Z13" s="36">
        <v>-252</v>
      </c>
      <c r="AA13" s="36">
        <v>-52</v>
      </c>
      <c r="AB13" s="36">
        <v>-49</v>
      </c>
      <c r="AC13" s="36">
        <v>-26</v>
      </c>
      <c r="AD13" s="36">
        <v>-59</v>
      </c>
      <c r="AE13" s="36">
        <v>-186</v>
      </c>
      <c r="AF13" s="36">
        <v>-38</v>
      </c>
      <c r="AG13" s="36">
        <v>-22</v>
      </c>
      <c r="AH13" s="36">
        <v>-7</v>
      </c>
      <c r="AI13" s="36">
        <v>-24</v>
      </c>
      <c r="AJ13" s="36">
        <v>-89</v>
      </c>
      <c r="AK13" s="49"/>
    </row>
    <row r="14" spans="2:37">
      <c r="B14" s="26" t="s">
        <v>171</v>
      </c>
      <c r="C14" s="57">
        <v>-15</v>
      </c>
      <c r="D14" s="57">
        <v>-39</v>
      </c>
      <c r="E14" s="36">
        <v>10</v>
      </c>
      <c r="F14" s="36">
        <v>10</v>
      </c>
      <c r="G14" s="36">
        <v>-10</v>
      </c>
      <c r="H14" s="36">
        <v>5</v>
      </c>
      <c r="I14" s="36">
        <v>2</v>
      </c>
      <c r="J14" s="27">
        <v>8</v>
      </c>
      <c r="K14" s="27">
        <v>5</v>
      </c>
      <c r="L14" s="36">
        <v>5</v>
      </c>
      <c r="M14" s="36">
        <v>2</v>
      </c>
      <c r="N14" s="36">
        <v>6</v>
      </c>
      <c r="O14" s="27">
        <v>2</v>
      </c>
      <c r="P14" s="27">
        <v>15</v>
      </c>
      <c r="Q14" s="36">
        <v>2</v>
      </c>
      <c r="R14" s="36">
        <v>2</v>
      </c>
      <c r="S14" s="36">
        <v>2</v>
      </c>
      <c r="T14" s="36">
        <v>2</v>
      </c>
      <c r="U14" s="36">
        <v>8</v>
      </c>
      <c r="V14" s="36">
        <v>2</v>
      </c>
      <c r="W14" s="36">
        <v>5</v>
      </c>
      <c r="X14" s="36">
        <v>1</v>
      </c>
      <c r="Y14" s="36">
        <v>4</v>
      </c>
      <c r="Z14" s="36">
        <v>12</v>
      </c>
      <c r="AA14" s="36">
        <v>2</v>
      </c>
      <c r="AB14" s="36">
        <v>3</v>
      </c>
      <c r="AC14" s="36">
        <v>1</v>
      </c>
      <c r="AD14" s="36">
        <v>3</v>
      </c>
      <c r="AE14" s="36">
        <v>10</v>
      </c>
      <c r="AF14" s="36">
        <v>2</v>
      </c>
      <c r="AG14" s="36">
        <v>5</v>
      </c>
      <c r="AH14" s="36">
        <v>3</v>
      </c>
      <c r="AI14" s="36">
        <v>10</v>
      </c>
      <c r="AJ14" s="36">
        <v>21</v>
      </c>
      <c r="AK14" s="49"/>
    </row>
    <row r="15" spans="2:37">
      <c r="B15" s="7" t="s">
        <v>172</v>
      </c>
      <c r="C15" s="56">
        <v>1664</v>
      </c>
      <c r="D15" s="56">
        <v>1298</v>
      </c>
      <c r="E15" s="38">
        <v>1225</v>
      </c>
      <c r="F15" s="38">
        <v>1049</v>
      </c>
      <c r="G15" s="38">
        <v>296</v>
      </c>
      <c r="H15" s="38">
        <v>319</v>
      </c>
      <c r="I15" s="38">
        <v>219</v>
      </c>
      <c r="J15" s="21">
        <v>252</v>
      </c>
      <c r="K15" s="21">
        <v>1086</v>
      </c>
      <c r="L15" s="38">
        <v>247</v>
      </c>
      <c r="M15" s="38">
        <v>188</v>
      </c>
      <c r="N15" s="38">
        <v>245</v>
      </c>
      <c r="O15" s="21">
        <v>139</v>
      </c>
      <c r="P15" s="21">
        <v>819</v>
      </c>
      <c r="Q15" s="21">
        <v>307.89999999999998</v>
      </c>
      <c r="R15" s="21">
        <v>379.6</v>
      </c>
      <c r="S15" s="21">
        <v>373</v>
      </c>
      <c r="T15" s="21">
        <v>113</v>
      </c>
      <c r="U15" s="21">
        <v>1173</v>
      </c>
      <c r="V15" s="21">
        <v>456</v>
      </c>
      <c r="W15" s="21">
        <v>421</v>
      </c>
      <c r="X15" s="21">
        <v>326</v>
      </c>
      <c r="Y15" s="21">
        <v>-260</v>
      </c>
      <c r="Z15" s="21">
        <v>942</v>
      </c>
      <c r="AA15" s="21">
        <v>83</v>
      </c>
      <c r="AB15" s="21">
        <v>-255</v>
      </c>
      <c r="AC15" s="21">
        <v>-101</v>
      </c>
      <c r="AD15" s="21">
        <v>30</v>
      </c>
      <c r="AE15" s="21">
        <v>-243</v>
      </c>
      <c r="AF15" s="21">
        <v>252</v>
      </c>
      <c r="AG15" s="21">
        <v>93</v>
      </c>
      <c r="AH15" s="21">
        <v>322</v>
      </c>
      <c r="AI15" s="21">
        <v>-91</v>
      </c>
      <c r="AJ15" s="21">
        <v>577</v>
      </c>
      <c r="AK15" s="49"/>
    </row>
    <row r="16" spans="2:37" ht="15" hidden="1" customHeight="1">
      <c r="B16" s="1" t="s">
        <v>173</v>
      </c>
      <c r="C16" s="63"/>
      <c r="D16" s="63"/>
      <c r="E16" s="82"/>
      <c r="F16" s="19"/>
      <c r="G16" s="19"/>
      <c r="H16" s="19"/>
      <c r="I16" s="19"/>
      <c r="J16" s="15"/>
      <c r="K16" s="15"/>
      <c r="L16" s="19"/>
      <c r="M16" s="19"/>
      <c r="N16" s="19"/>
      <c r="O16" s="15"/>
      <c r="P16" s="15"/>
      <c r="Q16" s="82"/>
      <c r="R16" s="82"/>
      <c r="S16" s="82"/>
      <c r="T16" s="82"/>
      <c r="U16" s="82"/>
      <c r="V16" s="36"/>
      <c r="W16" s="36"/>
      <c r="X16" s="36"/>
      <c r="Y16" s="36">
        <f t="shared" ref="Y16:Y18" si="0">Z16-V16-X16-W16</f>
        <v>0</v>
      </c>
      <c r="Z16" s="36"/>
      <c r="AA16" s="36"/>
      <c r="AB16" s="36"/>
      <c r="AC16" s="36"/>
      <c r="AD16" s="36"/>
      <c r="AE16" s="36"/>
      <c r="AF16" s="36"/>
      <c r="AG16" s="36">
        <v>-31</v>
      </c>
      <c r="AH16" s="36">
        <v>-48</v>
      </c>
      <c r="AI16" s="36">
        <v>-64</v>
      </c>
      <c r="AJ16" s="36">
        <v>-143</v>
      </c>
      <c r="AK16" s="49"/>
    </row>
    <row r="17" spans="2:37" ht="15" hidden="1" customHeight="1">
      <c r="B17" s="26" t="s">
        <v>174</v>
      </c>
      <c r="C17" s="61"/>
      <c r="D17" s="61"/>
      <c r="E17" s="75"/>
      <c r="F17" s="36"/>
      <c r="G17" s="36"/>
      <c r="H17" s="36"/>
      <c r="I17" s="36"/>
      <c r="J17" s="27"/>
      <c r="K17" s="27"/>
      <c r="L17" s="36"/>
      <c r="M17" s="36"/>
      <c r="N17" s="36"/>
      <c r="O17" s="27"/>
      <c r="P17" s="27"/>
      <c r="Q17" s="75"/>
      <c r="R17" s="75"/>
      <c r="S17" s="75"/>
      <c r="T17" s="75"/>
      <c r="U17" s="75"/>
      <c r="V17"/>
      <c r="W17"/>
      <c r="X17" s="211"/>
      <c r="Y17" s="211">
        <f t="shared" si="0"/>
        <v>0</v>
      </c>
      <c r="Z17" s="211"/>
      <c r="AA17" s="211"/>
      <c r="AB17" s="211"/>
      <c r="AC17" s="211"/>
      <c r="AD17" s="211"/>
      <c r="AE17" s="211"/>
      <c r="AF17" s="211"/>
      <c r="AG17" s="211">
        <v>62</v>
      </c>
      <c r="AH17" s="211">
        <v>274</v>
      </c>
      <c r="AI17" s="211">
        <v>98</v>
      </c>
      <c r="AJ17" s="211">
        <v>434</v>
      </c>
      <c r="AK17" s="49"/>
    </row>
    <row r="18" spans="2:37" ht="14.4" hidden="1">
      <c r="B18" s="26" t="s">
        <v>175</v>
      </c>
      <c r="C18" s="57">
        <v>0</v>
      </c>
      <c r="D18" s="57"/>
      <c r="E18" s="36"/>
      <c r="F18" s="36"/>
      <c r="G18" s="36"/>
      <c r="H18" s="36"/>
      <c r="I18" s="36"/>
      <c r="J18" s="27"/>
      <c r="K18" s="27"/>
      <c r="L18" s="36"/>
      <c r="M18" s="36"/>
      <c r="N18" s="36"/>
      <c r="O18" s="27"/>
      <c r="P18" s="27"/>
      <c r="Q18" s="75"/>
      <c r="R18" s="75"/>
      <c r="S18" s="75"/>
      <c r="T18" s="75"/>
      <c r="U18" s="75"/>
      <c r="V18"/>
      <c r="W18"/>
      <c r="X18" s="211"/>
      <c r="Y18" s="211">
        <f t="shared" si="0"/>
        <v>0</v>
      </c>
      <c r="Z18" s="211"/>
      <c r="AA18" s="211"/>
      <c r="AB18" s="211"/>
      <c r="AC18" s="211"/>
      <c r="AD18" s="211"/>
      <c r="AE18" s="211"/>
      <c r="AF18" s="211"/>
      <c r="AG18" s="211">
        <v>-61</v>
      </c>
      <c r="AH18" s="211">
        <v>-47</v>
      </c>
      <c r="AI18" s="211">
        <v>-86</v>
      </c>
      <c r="AJ18" s="211">
        <v>-194</v>
      </c>
      <c r="AK18" s="49"/>
    </row>
    <row r="19" spans="2:37">
      <c r="B19" s="1" t="s">
        <v>176</v>
      </c>
      <c r="C19" s="55">
        <v>-223</v>
      </c>
      <c r="D19" s="55">
        <v>-174</v>
      </c>
      <c r="E19" s="19">
        <v>-203</v>
      </c>
      <c r="F19" s="19">
        <v>-155</v>
      </c>
      <c r="G19" s="19">
        <v>-54</v>
      </c>
      <c r="H19" s="19">
        <v>-52</v>
      </c>
      <c r="I19" s="19">
        <v>-7</v>
      </c>
      <c r="J19" s="15">
        <v>-19</v>
      </c>
      <c r="K19" s="15">
        <v>-132</v>
      </c>
      <c r="L19" s="19">
        <v>-50</v>
      </c>
      <c r="M19" s="19">
        <v>-25</v>
      </c>
      <c r="N19" s="19">
        <v>-24</v>
      </c>
      <c r="O19" s="15">
        <v>-36</v>
      </c>
      <c r="P19" s="15">
        <v>-135</v>
      </c>
      <c r="Q19" s="15">
        <v>-21.4</v>
      </c>
      <c r="R19" s="15">
        <v>-40.1</v>
      </c>
      <c r="S19" s="15">
        <v>-37</v>
      </c>
      <c r="T19" s="15">
        <v>10</v>
      </c>
      <c r="U19" s="15">
        <v>-88</v>
      </c>
      <c r="V19" s="15">
        <v>-12</v>
      </c>
      <c r="W19" s="15">
        <v>4</v>
      </c>
      <c r="X19" s="123">
        <v>-21</v>
      </c>
      <c r="Y19" s="123">
        <v>9</v>
      </c>
      <c r="Z19" s="123">
        <v>-19</v>
      </c>
      <c r="AA19" s="123">
        <v>-14</v>
      </c>
      <c r="AB19" s="123">
        <v>-30</v>
      </c>
      <c r="AC19" s="123">
        <v>-13</v>
      </c>
      <c r="AD19" s="123">
        <v>-50</v>
      </c>
      <c r="AE19" s="123">
        <v>-108</v>
      </c>
      <c r="AF19" s="123">
        <v>-33</v>
      </c>
      <c r="AG19" s="123">
        <v>-31</v>
      </c>
      <c r="AH19" s="123">
        <v>-48</v>
      </c>
      <c r="AI19" s="123">
        <v>-30</v>
      </c>
      <c r="AJ19" s="123">
        <v>-143</v>
      </c>
      <c r="AK19" s="49"/>
    </row>
    <row r="20" spans="2:37">
      <c r="B20" s="7" t="s">
        <v>177</v>
      </c>
      <c r="C20" s="56">
        <v>1441</v>
      </c>
      <c r="D20" s="56">
        <v>1124</v>
      </c>
      <c r="E20" s="38">
        <v>1022</v>
      </c>
      <c r="F20" s="38">
        <v>894</v>
      </c>
      <c r="G20" s="38">
        <v>242</v>
      </c>
      <c r="H20" s="38">
        <v>267</v>
      </c>
      <c r="I20" s="38">
        <v>212</v>
      </c>
      <c r="J20" s="21">
        <v>233</v>
      </c>
      <c r="K20" s="21">
        <v>954</v>
      </c>
      <c r="L20" s="38">
        <v>197</v>
      </c>
      <c r="M20" s="38">
        <v>163</v>
      </c>
      <c r="N20" s="38">
        <v>221</v>
      </c>
      <c r="O20" s="21">
        <v>103</v>
      </c>
      <c r="P20" s="21">
        <v>684</v>
      </c>
      <c r="Q20" s="21">
        <v>286.60000000000002</v>
      </c>
      <c r="R20" s="21">
        <v>339.5</v>
      </c>
      <c r="S20" s="21">
        <v>336</v>
      </c>
      <c r="T20" s="21">
        <v>123</v>
      </c>
      <c r="U20" s="21">
        <v>1085</v>
      </c>
      <c r="V20" s="21">
        <v>444</v>
      </c>
      <c r="W20" s="21">
        <v>425</v>
      </c>
      <c r="X20" s="38">
        <v>305</v>
      </c>
      <c r="Y20" s="38">
        <v>-251</v>
      </c>
      <c r="Z20" s="38">
        <v>923</v>
      </c>
      <c r="AA20" s="38">
        <v>69</v>
      </c>
      <c r="AB20" s="38">
        <v>-285</v>
      </c>
      <c r="AC20" s="38">
        <v>-114</v>
      </c>
      <c r="AD20" s="38">
        <v>-20</v>
      </c>
      <c r="AE20" s="38">
        <v>-351</v>
      </c>
      <c r="AF20" s="38">
        <v>219</v>
      </c>
      <c r="AG20" s="38">
        <v>62</v>
      </c>
      <c r="AH20" s="38">
        <v>274</v>
      </c>
      <c r="AI20" s="38">
        <v>-121</v>
      </c>
      <c r="AJ20" s="38">
        <v>434</v>
      </c>
      <c r="AK20" s="49"/>
    </row>
    <row r="21" spans="2:37">
      <c r="B21" s="1" t="s">
        <v>178</v>
      </c>
      <c r="C21" s="72">
        <v>-422</v>
      </c>
      <c r="D21" s="72">
        <v>-362</v>
      </c>
      <c r="E21" s="83">
        <v>-292</v>
      </c>
      <c r="F21" s="83">
        <v>-186</v>
      </c>
      <c r="G21" s="83">
        <v>-27</v>
      </c>
      <c r="H21" s="83">
        <v>-74</v>
      </c>
      <c r="I21" s="83">
        <v>-54</v>
      </c>
      <c r="J21" s="123">
        <v>-26</v>
      </c>
      <c r="K21" s="123">
        <v>-180</v>
      </c>
      <c r="L21" s="83">
        <v>-57</v>
      </c>
      <c r="M21" s="83">
        <v>-34</v>
      </c>
      <c r="N21" s="83">
        <v>-69</v>
      </c>
      <c r="O21" s="123">
        <v>-20</v>
      </c>
      <c r="P21" s="123">
        <v>-181</v>
      </c>
      <c r="Q21" s="123">
        <v>-87.6</v>
      </c>
      <c r="R21" s="123">
        <v>-112.8</v>
      </c>
      <c r="S21" s="123">
        <v>-100</v>
      </c>
      <c r="T21" s="123">
        <v>-16</v>
      </c>
      <c r="U21" s="123">
        <v>-316</v>
      </c>
      <c r="V21" s="123">
        <v>-126</v>
      </c>
      <c r="W21" s="123">
        <v>-123</v>
      </c>
      <c r="X21" s="83">
        <v>-90</v>
      </c>
      <c r="Y21" s="83">
        <v>-30</v>
      </c>
      <c r="Z21" s="83">
        <v>-369</v>
      </c>
      <c r="AA21" s="83">
        <v>-20</v>
      </c>
      <c r="AB21" s="83">
        <v>19</v>
      </c>
      <c r="AC21" s="83">
        <v>23</v>
      </c>
      <c r="AD21" s="83">
        <v>-124</v>
      </c>
      <c r="AE21" s="83">
        <v>-101</v>
      </c>
      <c r="AF21" s="83">
        <v>-59</v>
      </c>
      <c r="AG21" s="83">
        <v>-61</v>
      </c>
      <c r="AH21" s="83">
        <v>-47</v>
      </c>
      <c r="AI21" s="83">
        <v>-28</v>
      </c>
      <c r="AJ21" s="83">
        <v>-194</v>
      </c>
      <c r="AK21" s="49"/>
    </row>
    <row r="22" spans="2:37">
      <c r="B22" s="7" t="s">
        <v>179</v>
      </c>
      <c r="C22" s="56">
        <v>1019</v>
      </c>
      <c r="D22" s="56">
        <v>762</v>
      </c>
      <c r="E22" s="38">
        <v>730</v>
      </c>
      <c r="F22" s="38">
        <v>708</v>
      </c>
      <c r="G22" s="38">
        <v>215</v>
      </c>
      <c r="H22" s="38">
        <v>193</v>
      </c>
      <c r="I22" s="38">
        <v>158</v>
      </c>
      <c r="J22" s="21">
        <v>207</v>
      </c>
      <c r="K22" s="21">
        <v>774</v>
      </c>
      <c r="L22" s="38">
        <v>140</v>
      </c>
      <c r="M22" s="38">
        <v>129</v>
      </c>
      <c r="N22" s="38">
        <v>152</v>
      </c>
      <c r="O22" s="21">
        <v>83</v>
      </c>
      <c r="P22" s="21">
        <v>503</v>
      </c>
      <c r="Q22" s="21">
        <v>199</v>
      </c>
      <c r="R22" s="21">
        <v>226.8</v>
      </c>
      <c r="S22" s="21">
        <v>236</v>
      </c>
      <c r="T22" s="21">
        <v>107</v>
      </c>
      <c r="U22" s="21">
        <v>769</v>
      </c>
      <c r="V22" s="21">
        <v>318</v>
      </c>
      <c r="W22" s="21">
        <v>302</v>
      </c>
      <c r="X22" s="38">
        <v>215</v>
      </c>
      <c r="Y22" s="38">
        <v>-281</v>
      </c>
      <c r="Z22" s="38">
        <v>554</v>
      </c>
      <c r="AA22" s="38">
        <v>49</v>
      </c>
      <c r="AB22" s="38">
        <f>AB20+AB21</f>
        <v>-266</v>
      </c>
      <c r="AC22" s="38">
        <v>-91</v>
      </c>
      <c r="AD22" s="38">
        <v>-144</v>
      </c>
      <c r="AE22" s="38">
        <v>-452</v>
      </c>
      <c r="AF22" s="38">
        <v>160</v>
      </c>
      <c r="AG22" s="38">
        <v>1</v>
      </c>
      <c r="AH22" s="38">
        <v>227</v>
      </c>
      <c r="AI22" s="38">
        <v>-149</v>
      </c>
      <c r="AJ22" s="38">
        <v>240</v>
      </c>
      <c r="AK22" s="49"/>
    </row>
    <row r="23" spans="2:37">
      <c r="B23" s="10" t="s">
        <v>180</v>
      </c>
      <c r="C23" s="72">
        <v>-17</v>
      </c>
      <c r="D23" s="72">
        <v>96</v>
      </c>
      <c r="E23" s="83">
        <v>0</v>
      </c>
      <c r="F23" s="83">
        <v>246</v>
      </c>
      <c r="G23" s="83">
        <v>29</v>
      </c>
      <c r="H23" s="83">
        <v>40</v>
      </c>
      <c r="I23" s="83">
        <v>1326</v>
      </c>
      <c r="J23" s="123">
        <v>-43</v>
      </c>
      <c r="K23" s="123">
        <v>1353</v>
      </c>
      <c r="L23" s="83">
        <v>-6</v>
      </c>
      <c r="M23" s="83">
        <v>-11</v>
      </c>
      <c r="N23" s="83" t="s">
        <v>105</v>
      </c>
      <c r="O23" s="123">
        <v>-7</v>
      </c>
      <c r="P23" s="123">
        <v>-24</v>
      </c>
      <c r="Q23" s="123">
        <v>-7.2</v>
      </c>
      <c r="R23" s="123">
        <v>-2.6</v>
      </c>
      <c r="S23" s="123">
        <v>4</v>
      </c>
      <c r="T23" s="123">
        <v>4</v>
      </c>
      <c r="U23" s="123">
        <v>-2</v>
      </c>
      <c r="V23" s="123" t="s">
        <v>105</v>
      </c>
      <c r="W23" s="123" t="s">
        <v>105</v>
      </c>
      <c r="X23" s="83" t="s">
        <v>105</v>
      </c>
      <c r="Y23" s="83" t="s">
        <v>105</v>
      </c>
      <c r="Z23" s="83">
        <v>1</v>
      </c>
      <c r="AA23" s="83" t="s">
        <v>105</v>
      </c>
      <c r="AB23" s="83" t="s">
        <v>105</v>
      </c>
      <c r="AC23" s="83" t="s">
        <v>105</v>
      </c>
      <c r="AD23" s="83" t="s">
        <v>105</v>
      </c>
      <c r="AE23" s="83" t="s">
        <v>105</v>
      </c>
      <c r="AF23" s="83">
        <v>0</v>
      </c>
      <c r="AG23" s="83">
        <v>0</v>
      </c>
      <c r="AH23" s="83">
        <v>0</v>
      </c>
      <c r="AI23" s="83">
        <v>1</v>
      </c>
      <c r="AJ23" s="83">
        <v>0</v>
      </c>
      <c r="AK23" s="49"/>
    </row>
    <row r="24" spans="2:37" ht="14.4" thickBot="1">
      <c r="B24" s="8" t="s">
        <v>181</v>
      </c>
      <c r="C24" s="69">
        <v>1002</v>
      </c>
      <c r="D24" s="69">
        <v>858</v>
      </c>
      <c r="E24" s="92">
        <v>730</v>
      </c>
      <c r="F24" s="92">
        <v>954</v>
      </c>
      <c r="G24" s="92">
        <v>244</v>
      </c>
      <c r="H24" s="92">
        <v>233</v>
      </c>
      <c r="I24" s="92">
        <v>1484</v>
      </c>
      <c r="J24" s="122">
        <v>164</v>
      </c>
      <c r="K24" s="207">
        <v>2127</v>
      </c>
      <c r="L24" s="92">
        <v>134</v>
      </c>
      <c r="M24" s="92">
        <v>118</v>
      </c>
      <c r="N24" s="92">
        <v>152</v>
      </c>
      <c r="O24" s="122">
        <v>76</v>
      </c>
      <c r="P24" s="122">
        <v>479</v>
      </c>
      <c r="Q24" s="122">
        <v>191.7</v>
      </c>
      <c r="R24" s="122">
        <v>224.2</v>
      </c>
      <c r="S24" s="122">
        <v>240</v>
      </c>
      <c r="T24" s="122">
        <v>111</v>
      </c>
      <c r="U24" s="122">
        <v>767</v>
      </c>
      <c r="V24" s="122">
        <v>318</v>
      </c>
      <c r="W24" s="122">
        <v>302</v>
      </c>
      <c r="X24" s="92">
        <v>215</v>
      </c>
      <c r="Y24" s="92">
        <v>-281</v>
      </c>
      <c r="Z24" s="92">
        <v>555</v>
      </c>
      <c r="AA24" s="92">
        <v>49</v>
      </c>
      <c r="AB24" s="92">
        <v>-266</v>
      </c>
      <c r="AC24" s="92">
        <v>-91</v>
      </c>
      <c r="AD24" s="92">
        <v>-144</v>
      </c>
      <c r="AE24" s="92">
        <v>-452</v>
      </c>
      <c r="AF24" s="92">
        <v>160</v>
      </c>
      <c r="AG24" s="92">
        <v>1</v>
      </c>
      <c r="AH24" s="92">
        <v>227</v>
      </c>
      <c r="AI24" s="92">
        <v>-148</v>
      </c>
      <c r="AJ24" s="92">
        <v>240</v>
      </c>
      <c r="AK24" s="49"/>
    </row>
    <row r="25" spans="2:37" ht="14.4" thickTop="1">
      <c r="B25" s="1" t="s">
        <v>182</v>
      </c>
      <c r="C25" s="55">
        <v>11</v>
      </c>
      <c r="D25" s="55">
        <v>14</v>
      </c>
      <c r="E25" s="19">
        <v>17</v>
      </c>
      <c r="F25" s="19">
        <v>22</v>
      </c>
      <c r="G25" s="19">
        <v>5</v>
      </c>
      <c r="H25" s="19">
        <v>5</v>
      </c>
      <c r="I25" s="19">
        <v>5</v>
      </c>
      <c r="J25" s="15">
        <v>4</v>
      </c>
      <c r="K25" s="15">
        <v>21</v>
      </c>
      <c r="L25" s="19">
        <v>4</v>
      </c>
      <c r="M25" s="19">
        <v>4</v>
      </c>
      <c r="N25" s="19">
        <v>3</v>
      </c>
      <c r="O25" s="15">
        <v>3</v>
      </c>
      <c r="P25" s="15">
        <v>14</v>
      </c>
      <c r="Q25" s="15">
        <v>6</v>
      </c>
      <c r="R25" s="15">
        <v>6</v>
      </c>
      <c r="S25" s="15">
        <v>5</v>
      </c>
      <c r="T25" s="15">
        <v>5</v>
      </c>
      <c r="U25" s="15">
        <v>21</v>
      </c>
      <c r="V25" s="15">
        <v>4</v>
      </c>
      <c r="W25" s="15">
        <v>5</v>
      </c>
      <c r="X25" s="19">
        <v>1</v>
      </c>
      <c r="Y25" s="19">
        <v>3</v>
      </c>
      <c r="Z25" s="19">
        <v>15</v>
      </c>
      <c r="AA25" s="19">
        <v>2</v>
      </c>
      <c r="AB25" s="19">
        <v>4</v>
      </c>
      <c r="AC25" s="19">
        <v>5</v>
      </c>
      <c r="AD25" s="19">
        <v>2</v>
      </c>
      <c r="AE25" s="19">
        <v>13</v>
      </c>
      <c r="AF25" s="19">
        <v>4</v>
      </c>
      <c r="AG25" s="19">
        <v>6</v>
      </c>
      <c r="AH25" s="19">
        <v>4</v>
      </c>
      <c r="AI25" s="19">
        <v>4</v>
      </c>
      <c r="AJ25" s="19">
        <v>18</v>
      </c>
      <c r="AK25" s="49"/>
    </row>
    <row r="26" spans="2:37">
      <c r="B26" s="7" t="s">
        <v>183</v>
      </c>
      <c r="C26" s="56">
        <v>991</v>
      </c>
      <c r="D26" s="56">
        <v>844</v>
      </c>
      <c r="E26" s="38">
        <v>713</v>
      </c>
      <c r="F26" s="38">
        <v>932</v>
      </c>
      <c r="G26" s="38">
        <v>239</v>
      </c>
      <c r="H26" s="38">
        <v>228</v>
      </c>
      <c r="I26" s="38">
        <v>1479</v>
      </c>
      <c r="J26" s="21">
        <v>160</v>
      </c>
      <c r="K26" s="21">
        <v>2106</v>
      </c>
      <c r="L26" s="38">
        <v>130</v>
      </c>
      <c r="M26" s="38">
        <v>114</v>
      </c>
      <c r="N26" s="38">
        <v>149</v>
      </c>
      <c r="O26" s="38">
        <v>73</v>
      </c>
      <c r="P26" s="38">
        <v>465</v>
      </c>
      <c r="Q26" s="21">
        <v>186</v>
      </c>
      <c r="R26" s="21">
        <v>218.1</v>
      </c>
      <c r="S26" s="21">
        <v>235</v>
      </c>
      <c r="T26" s="21">
        <v>106</v>
      </c>
      <c r="U26" s="21">
        <v>746</v>
      </c>
      <c r="V26" s="21">
        <v>314</v>
      </c>
      <c r="W26" s="21">
        <v>297</v>
      </c>
      <c r="X26" s="38">
        <v>214</v>
      </c>
      <c r="Y26" s="38">
        <v>-284</v>
      </c>
      <c r="Z26" s="38">
        <v>540</v>
      </c>
      <c r="AA26" s="38">
        <v>47</v>
      </c>
      <c r="AB26" s="38">
        <v>-270</v>
      </c>
      <c r="AC26" s="38">
        <v>-96</v>
      </c>
      <c r="AD26" s="38">
        <v>-146</v>
      </c>
      <c r="AE26" s="38">
        <v>-465</v>
      </c>
      <c r="AF26" s="38">
        <v>156</v>
      </c>
      <c r="AG26" s="38">
        <v>-5</v>
      </c>
      <c r="AH26" s="38">
        <v>223</v>
      </c>
      <c r="AI26" s="38">
        <v>-152</v>
      </c>
      <c r="AJ26" s="38">
        <v>222</v>
      </c>
      <c r="AK26" s="49"/>
    </row>
    <row r="27" spans="2:37" ht="14.4" thickBot="1">
      <c r="B27" s="48" t="s">
        <v>184</v>
      </c>
      <c r="C27" s="89">
        <v>2.13</v>
      </c>
      <c r="D27" s="89">
        <v>1.81</v>
      </c>
      <c r="E27" s="118">
        <v>1.53</v>
      </c>
      <c r="F27" s="97">
        <v>2</v>
      </c>
      <c r="G27" s="97">
        <v>0.51</v>
      </c>
      <c r="H27" s="97">
        <v>0.49</v>
      </c>
      <c r="I27" s="97">
        <v>3.17</v>
      </c>
      <c r="J27" s="118">
        <v>0.34</v>
      </c>
      <c r="K27" s="118">
        <v>4.5199999999999996</v>
      </c>
      <c r="L27" s="97">
        <v>0.28000000000000003</v>
      </c>
      <c r="M27" s="97">
        <v>0.24</v>
      </c>
      <c r="N27" s="97">
        <v>0.32</v>
      </c>
      <c r="O27" s="97">
        <v>0.16</v>
      </c>
      <c r="P27" s="97">
        <v>1</v>
      </c>
      <c r="Q27" s="118">
        <v>0.4</v>
      </c>
      <c r="R27" s="118">
        <v>0.47</v>
      </c>
      <c r="S27" s="118">
        <v>0.5</v>
      </c>
      <c r="T27" s="118">
        <v>0.23</v>
      </c>
      <c r="U27" s="118">
        <v>1.6</v>
      </c>
      <c r="V27" s="118">
        <v>0.67</v>
      </c>
      <c r="W27" s="118">
        <v>0.64</v>
      </c>
      <c r="X27" s="97">
        <v>0.46</v>
      </c>
      <c r="Y27" s="97">
        <v>-0.61</v>
      </c>
      <c r="Z27" s="97">
        <v>1.1599999999999999</v>
      </c>
      <c r="AA27" s="97">
        <v>0.1</v>
      </c>
      <c r="AB27" s="97">
        <v>-0.57999999999999996</v>
      </c>
      <c r="AC27" s="97">
        <v>-0.21</v>
      </c>
      <c r="AD27" s="97">
        <v>-0.31</v>
      </c>
      <c r="AE27" s="97">
        <v>-1</v>
      </c>
      <c r="AF27" s="97">
        <v>0.33</v>
      </c>
      <c r="AG27" s="97">
        <v>-0.01</v>
      </c>
      <c r="AH27" s="97">
        <v>0.48</v>
      </c>
      <c r="AI27" s="97">
        <v>-0.32</v>
      </c>
      <c r="AJ27" s="97">
        <v>0.48</v>
      </c>
      <c r="AK27" s="237"/>
    </row>
    <row r="28" spans="2:37" ht="14.4" thickTop="1">
      <c r="B28" s="169"/>
      <c r="F28" s="64"/>
      <c r="M28" s="136"/>
      <c r="N28" s="136"/>
    </row>
  </sheetData>
  <phoneticPr fontId="25" type="noConversion"/>
  <pageMargins left="0.25" right="0.25" top="0.75" bottom="0.75" header="0.3" footer="0.3"/>
  <pageSetup paperSize="9" scale="60" orientation="landscape" r:id="rId1"/>
  <headerFooter scaleWithDoc="0">
    <oddFooter>Page &amp;P</oddFooter>
  </headerFooter>
  <customProperties>
    <customPr name="EpmWorksheetKeyString_GUID" r:id="rId2"/>
  </customProperties>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AK33"/>
  <sheetViews>
    <sheetView showGridLines="0" view="pageBreakPreview" zoomScaleNormal="90" zoomScaleSheetLayoutView="100" zoomScalePageLayoutView="40" workbookViewId="0">
      <pane xSplit="2" topLeftCell="P1" activePane="topRight" state="frozen"/>
      <selection pane="topRight"/>
    </sheetView>
  </sheetViews>
  <sheetFormatPr baseColWidth="10" defaultColWidth="9.44140625" defaultRowHeight="13.8" outlineLevelCol="2"/>
  <cols>
    <col min="1" max="1" width="2.5546875" style="1" customWidth="1"/>
    <col min="2" max="2" width="55.5546875" style="1" customWidth="1"/>
    <col min="3" max="5" width="13" style="1" hidden="1" customWidth="1" outlineLevel="2"/>
    <col min="6" max="6" width="13" style="1" hidden="1" customWidth="1" outlineLevel="1" collapsed="1"/>
    <col min="7" max="15" width="13" style="1" hidden="1" customWidth="1" outlineLevel="1"/>
    <col min="16" max="16" width="13" style="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6" width="13" style="1" customWidth="1"/>
    <col min="37" max="16384" width="9.44140625" style="1"/>
  </cols>
  <sheetData>
    <row r="2" spans="2:37" ht="17.399999999999999">
      <c r="B2" s="23" t="s">
        <v>185</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row>
    <row r="3" spans="2:37" ht="6.75" customHeight="1">
      <c r="C3" s="2"/>
      <c r="D3" s="2"/>
      <c r="E3" s="2"/>
      <c r="F3" s="113"/>
      <c r="G3" s="2"/>
      <c r="H3" s="2"/>
      <c r="I3" s="2"/>
      <c r="J3" s="113"/>
      <c r="K3" s="113"/>
      <c r="L3" s="113"/>
      <c r="M3" s="113"/>
      <c r="N3" s="113"/>
      <c r="O3" s="113"/>
      <c r="P3" s="113"/>
      <c r="Q3" s="113"/>
      <c r="R3" s="113"/>
      <c r="S3" s="113"/>
      <c r="T3" s="113"/>
      <c r="U3" s="113"/>
      <c r="V3" s="113"/>
      <c r="W3" s="113"/>
      <c r="X3" s="113"/>
      <c r="Y3"/>
      <c r="Z3"/>
      <c r="AA3"/>
      <c r="AB3"/>
      <c r="AC3"/>
      <c r="AD3"/>
      <c r="AE3"/>
      <c r="AF3"/>
      <c r="AG3"/>
      <c r="AH3"/>
      <c r="AI3"/>
      <c r="AJ3"/>
    </row>
    <row r="4" spans="2:37" ht="14.4">
      <c r="C4" s="2"/>
      <c r="D4" s="2"/>
      <c r="E4" s="113"/>
      <c r="F4" s="113"/>
      <c r="G4" s="113"/>
      <c r="H4" s="113"/>
      <c r="I4" s="113"/>
      <c r="J4" s="113"/>
      <c r="K4" s="113"/>
      <c r="L4" s="113"/>
      <c r="M4" s="113"/>
      <c r="N4" s="113"/>
      <c r="O4" s="113"/>
      <c r="P4" s="113"/>
      <c r="Q4" s="113"/>
      <c r="R4" s="113"/>
      <c r="S4" s="113"/>
      <c r="T4" s="113"/>
      <c r="U4" s="113"/>
      <c r="V4" s="113"/>
      <c r="W4" s="113"/>
      <c r="X4" s="113"/>
      <c r="Y4"/>
      <c r="Z4"/>
      <c r="AA4"/>
      <c r="AB4"/>
      <c r="AC4"/>
      <c r="AD4"/>
      <c r="AE4"/>
      <c r="AF4"/>
      <c r="AG4"/>
      <c r="AH4"/>
      <c r="AI4"/>
      <c r="AJ4"/>
    </row>
    <row r="5" spans="2:37" ht="27.6">
      <c r="B5" s="5" t="s">
        <v>16</v>
      </c>
      <c r="C5" s="165" t="s">
        <v>17</v>
      </c>
      <c r="D5" s="166" t="s">
        <v>18</v>
      </c>
      <c r="E5" s="167" t="s">
        <v>140</v>
      </c>
      <c r="F5" s="167" t="s">
        <v>20</v>
      </c>
      <c r="G5" s="114" t="s">
        <v>146</v>
      </c>
      <c r="H5" s="114" t="s">
        <v>147</v>
      </c>
      <c r="I5" s="114" t="s">
        <v>148</v>
      </c>
      <c r="J5" s="31" t="s">
        <v>149</v>
      </c>
      <c r="K5" s="32" t="s">
        <v>21</v>
      </c>
      <c r="L5" s="31" t="s">
        <v>22</v>
      </c>
      <c r="M5" s="31" t="s">
        <v>23</v>
      </c>
      <c r="N5" s="31" t="s">
        <v>24</v>
      </c>
      <c r="O5" s="31" t="s">
        <v>25</v>
      </c>
      <c r="P5" s="32" t="s">
        <v>26</v>
      </c>
      <c r="Q5" s="31" t="s">
        <v>27</v>
      </c>
      <c r="R5" s="31" t="s">
        <v>28</v>
      </c>
      <c r="S5" s="31" t="s">
        <v>29</v>
      </c>
      <c r="T5" s="31" t="s">
        <v>30</v>
      </c>
      <c r="U5" s="32" t="s">
        <v>31</v>
      </c>
      <c r="V5" s="32" t="s">
        <v>32</v>
      </c>
      <c r="W5" s="32" t="s">
        <v>33</v>
      </c>
      <c r="X5" s="32" t="s">
        <v>34</v>
      </c>
      <c r="Y5" s="32" t="s">
        <v>35</v>
      </c>
      <c r="Z5" s="32" t="s">
        <v>36</v>
      </c>
      <c r="AA5" s="32" t="s">
        <v>37</v>
      </c>
      <c r="AB5" s="32" t="s">
        <v>38</v>
      </c>
      <c r="AC5" s="32" t="s">
        <v>39</v>
      </c>
      <c r="AD5" s="32" t="s">
        <v>40</v>
      </c>
      <c r="AE5" s="32" t="s">
        <v>41</v>
      </c>
      <c r="AF5" s="32" t="s">
        <v>164</v>
      </c>
      <c r="AG5" s="32" t="s">
        <v>43</v>
      </c>
      <c r="AH5" s="32" t="s">
        <v>44</v>
      </c>
      <c r="AI5" s="32" t="s">
        <v>327</v>
      </c>
      <c r="AJ5" s="32" t="s">
        <v>46</v>
      </c>
    </row>
    <row r="6" spans="2:37" ht="6" customHeight="1">
      <c r="B6" s="5"/>
      <c r="C6" s="2"/>
      <c r="D6" s="2"/>
      <c r="E6" s="116"/>
      <c r="F6" s="116"/>
      <c r="G6" s="116"/>
      <c r="H6" s="116"/>
      <c r="I6" s="116"/>
      <c r="J6" s="116"/>
      <c r="K6" s="116"/>
      <c r="L6" s="116"/>
      <c r="M6" s="116"/>
      <c r="N6" s="116"/>
      <c r="O6" s="116"/>
      <c r="P6" s="116"/>
      <c r="Q6" s="116"/>
      <c r="R6" s="116"/>
      <c r="S6" s="116"/>
      <c r="T6" s="116"/>
      <c r="U6" s="116"/>
      <c r="V6" s="116"/>
      <c r="W6" s="2"/>
      <c r="X6" s="116"/>
    </row>
    <row r="7" spans="2:37">
      <c r="B7" s="40" t="s">
        <v>142</v>
      </c>
      <c r="C7" s="91">
        <v>13507</v>
      </c>
      <c r="D7" s="91">
        <v>12732</v>
      </c>
      <c r="E7" s="91">
        <v>14383</v>
      </c>
      <c r="F7" s="91">
        <v>13267</v>
      </c>
      <c r="G7" s="91">
        <v>3287</v>
      </c>
      <c r="H7" s="91">
        <v>3306</v>
      </c>
      <c r="I7" s="91">
        <v>3232</v>
      </c>
      <c r="J7" s="41">
        <v>3284</v>
      </c>
      <c r="K7" s="41">
        <v>13108</v>
      </c>
      <c r="L7" s="41">
        <v>3243</v>
      </c>
      <c r="M7" s="41">
        <v>2827</v>
      </c>
      <c r="N7" s="41">
        <v>2917</v>
      </c>
      <c r="O7" s="41">
        <v>3212</v>
      </c>
      <c r="P7" s="41">
        <v>12199</v>
      </c>
      <c r="Q7" s="41">
        <v>3358</v>
      </c>
      <c r="R7" s="41">
        <v>3636</v>
      </c>
      <c r="S7" s="41">
        <v>3871</v>
      </c>
      <c r="T7" s="41">
        <v>4091</v>
      </c>
      <c r="U7" s="41">
        <v>14955</v>
      </c>
      <c r="V7" s="41">
        <v>4498</v>
      </c>
      <c r="W7" s="41">
        <v>4772</v>
      </c>
      <c r="X7" s="91">
        <v>4878</v>
      </c>
      <c r="Y7" s="91">
        <v>4340</v>
      </c>
      <c r="Z7" s="91">
        <v>18488</v>
      </c>
      <c r="AA7" s="91">
        <v>4005</v>
      </c>
      <c r="AB7" s="91">
        <v>3886</v>
      </c>
      <c r="AC7" s="91">
        <v>3771</v>
      </c>
      <c r="AD7" s="91">
        <v>3604</v>
      </c>
      <c r="AE7" s="91">
        <v>15267</v>
      </c>
      <c r="AF7" s="91">
        <v>3795.8</v>
      </c>
      <c r="AG7" s="91">
        <v>3930</v>
      </c>
      <c r="AH7" s="91">
        <v>3832</v>
      </c>
      <c r="AI7" s="91">
        <v>3599.2000000000007</v>
      </c>
      <c r="AJ7" s="91">
        <v>15157</v>
      </c>
      <c r="AK7" s="49"/>
    </row>
    <row r="8" spans="2:37">
      <c r="B8" s="14" t="s">
        <v>53</v>
      </c>
      <c r="C8" s="38">
        <v>2465</v>
      </c>
      <c r="D8" s="38">
        <v>2165</v>
      </c>
      <c r="E8" s="38">
        <v>2357</v>
      </c>
      <c r="F8" s="38">
        <v>2150</v>
      </c>
      <c r="G8" s="38">
        <v>539</v>
      </c>
      <c r="H8" s="38">
        <v>566</v>
      </c>
      <c r="I8" s="38">
        <v>543</v>
      </c>
      <c r="J8" s="21">
        <v>505</v>
      </c>
      <c r="K8" s="21">
        <v>2153</v>
      </c>
      <c r="L8" s="21">
        <v>513</v>
      </c>
      <c r="M8" s="21">
        <v>456</v>
      </c>
      <c r="N8" s="21">
        <v>519</v>
      </c>
      <c r="O8" s="21">
        <v>418</v>
      </c>
      <c r="P8" s="21">
        <v>1906</v>
      </c>
      <c r="Q8" s="21">
        <v>587.5</v>
      </c>
      <c r="R8" s="21">
        <v>649</v>
      </c>
      <c r="S8" s="21">
        <v>645</v>
      </c>
      <c r="T8" s="21">
        <v>502</v>
      </c>
      <c r="U8" s="21">
        <v>2383</v>
      </c>
      <c r="V8" s="21">
        <v>735</v>
      </c>
      <c r="W8" s="21">
        <v>728</v>
      </c>
      <c r="X8" s="38">
        <v>615</v>
      </c>
      <c r="Y8" s="38">
        <v>413</v>
      </c>
      <c r="Z8" s="38">
        <v>2490</v>
      </c>
      <c r="AA8" s="38">
        <v>409</v>
      </c>
      <c r="AB8" s="38">
        <v>450</v>
      </c>
      <c r="AC8" s="38">
        <v>485</v>
      </c>
      <c r="AD8" s="38">
        <v>312</v>
      </c>
      <c r="AE8" s="38">
        <v>1656</v>
      </c>
      <c r="AF8" s="38">
        <v>522</v>
      </c>
      <c r="AG8" s="38">
        <v>578</v>
      </c>
      <c r="AH8" s="38">
        <v>577</v>
      </c>
      <c r="AI8" s="38">
        <v>388</v>
      </c>
      <c r="AJ8" s="38">
        <v>2065</v>
      </c>
      <c r="AK8" s="49"/>
    </row>
    <row r="9" spans="2:37">
      <c r="B9" s="95" t="s">
        <v>186</v>
      </c>
      <c r="C9" s="19">
        <v>-713</v>
      </c>
      <c r="D9" s="19">
        <v>-717</v>
      </c>
      <c r="E9" s="19">
        <v>-871</v>
      </c>
      <c r="F9" s="19">
        <v>-789</v>
      </c>
      <c r="G9" s="19">
        <v>-224</v>
      </c>
      <c r="H9" s="19">
        <v>-226</v>
      </c>
      <c r="I9" s="19">
        <v>-250</v>
      </c>
      <c r="J9" s="15">
        <v>-252</v>
      </c>
      <c r="K9" s="15">
        <v>-952</v>
      </c>
      <c r="L9" s="15">
        <v>-240</v>
      </c>
      <c r="M9" s="15">
        <v>-254</v>
      </c>
      <c r="N9" s="15">
        <v>-250</v>
      </c>
      <c r="O9" s="15">
        <v>-272</v>
      </c>
      <c r="P9" s="15">
        <v>-1016</v>
      </c>
      <c r="Q9" s="19">
        <v>-252</v>
      </c>
      <c r="R9" s="19">
        <v>-251</v>
      </c>
      <c r="S9" s="19">
        <v>-258</v>
      </c>
      <c r="T9" s="15">
        <v>-285</v>
      </c>
      <c r="U9" s="15">
        <v>-1045</v>
      </c>
      <c r="V9" s="15">
        <v>-263</v>
      </c>
      <c r="W9" s="15">
        <v>-272</v>
      </c>
      <c r="X9" s="19">
        <v>-273</v>
      </c>
      <c r="Y9" s="19">
        <v>-333</v>
      </c>
      <c r="Z9" s="19">
        <v>-1140</v>
      </c>
      <c r="AA9" s="19">
        <v>-279</v>
      </c>
      <c r="AB9" s="19">
        <v>-293</v>
      </c>
      <c r="AC9" s="19">
        <v>-283</v>
      </c>
      <c r="AD9" s="83">
        <v>-280</v>
      </c>
      <c r="AE9" s="19">
        <v>-1135</v>
      </c>
      <c r="AF9" s="19">
        <v>-256</v>
      </c>
      <c r="AG9" s="19">
        <v>-249</v>
      </c>
      <c r="AH9" s="19">
        <v>-255</v>
      </c>
      <c r="AI9" s="19">
        <v>-278</v>
      </c>
      <c r="AJ9" s="19">
        <v>-1038</v>
      </c>
      <c r="AK9" s="49"/>
    </row>
    <row r="10" spans="2:37">
      <c r="B10" s="14" t="s">
        <v>56</v>
      </c>
      <c r="C10" s="38">
        <v>1752</v>
      </c>
      <c r="D10" s="38">
        <v>1448</v>
      </c>
      <c r="E10" s="38">
        <v>1486</v>
      </c>
      <c r="F10" s="38">
        <v>1361</v>
      </c>
      <c r="G10" s="38">
        <v>315</v>
      </c>
      <c r="H10" s="38">
        <v>340</v>
      </c>
      <c r="I10" s="38">
        <v>293</v>
      </c>
      <c r="J10" s="38">
        <v>253</v>
      </c>
      <c r="K10" s="21">
        <v>1201</v>
      </c>
      <c r="L10" s="21">
        <v>273</v>
      </c>
      <c r="M10" s="21">
        <v>202</v>
      </c>
      <c r="N10" s="21">
        <v>269</v>
      </c>
      <c r="O10" s="38">
        <v>146</v>
      </c>
      <c r="P10" s="21">
        <v>890</v>
      </c>
      <c r="Q10" s="38">
        <v>336.1</v>
      </c>
      <c r="R10" s="38">
        <v>398</v>
      </c>
      <c r="S10" s="38">
        <v>387</v>
      </c>
      <c r="T10" s="38">
        <v>217</v>
      </c>
      <c r="U10" s="21">
        <v>1338</v>
      </c>
      <c r="V10" s="21">
        <v>472</v>
      </c>
      <c r="W10" s="21">
        <v>456</v>
      </c>
      <c r="X10" s="38">
        <v>342</v>
      </c>
      <c r="Y10" s="38">
        <v>80</v>
      </c>
      <c r="Z10" s="38">
        <v>1350</v>
      </c>
      <c r="AA10" s="38">
        <v>130</v>
      </c>
      <c r="AB10" s="38">
        <v>157</v>
      </c>
      <c r="AC10" s="38">
        <v>202</v>
      </c>
      <c r="AD10" s="38">
        <v>32</v>
      </c>
      <c r="AE10" s="38">
        <v>521</v>
      </c>
      <c r="AF10" s="38">
        <v>266</v>
      </c>
      <c r="AG10" s="38">
        <v>329</v>
      </c>
      <c r="AH10" s="38">
        <v>322</v>
      </c>
      <c r="AI10" s="38">
        <v>110</v>
      </c>
      <c r="AJ10" s="38">
        <v>1027</v>
      </c>
      <c r="AK10" s="49"/>
    </row>
    <row r="11" spans="2:37">
      <c r="B11" s="95" t="s">
        <v>187</v>
      </c>
      <c r="C11" s="83">
        <v>-179</v>
      </c>
      <c r="D11" s="83">
        <v>-139</v>
      </c>
      <c r="E11" s="83">
        <v>-176</v>
      </c>
      <c r="F11" s="83">
        <v>-151</v>
      </c>
      <c r="G11" s="83">
        <v>-53</v>
      </c>
      <c r="H11" s="83">
        <v>-51</v>
      </c>
      <c r="I11" s="83">
        <v>-63</v>
      </c>
      <c r="J11" s="123">
        <v>-19</v>
      </c>
      <c r="K11" s="123">
        <v>-185</v>
      </c>
      <c r="L11" s="123">
        <v>-51</v>
      </c>
      <c r="M11" s="123">
        <v>-25</v>
      </c>
      <c r="N11" s="123">
        <v>-34</v>
      </c>
      <c r="O11" s="123">
        <v>-36</v>
      </c>
      <c r="P11" s="123">
        <v>-146</v>
      </c>
      <c r="Q11" s="83">
        <v>-21.4</v>
      </c>
      <c r="R11" s="83">
        <v>-50</v>
      </c>
      <c r="S11" s="83">
        <v>-37</v>
      </c>
      <c r="T11" s="123">
        <v>11</v>
      </c>
      <c r="U11" s="123">
        <v>-97</v>
      </c>
      <c r="V11" s="123">
        <v>-12</v>
      </c>
      <c r="W11" s="123">
        <v>4</v>
      </c>
      <c r="X11" s="83">
        <v>-21</v>
      </c>
      <c r="Y11" s="83">
        <v>10</v>
      </c>
      <c r="Z11" s="83">
        <v>-19</v>
      </c>
      <c r="AA11" s="83">
        <v>-12</v>
      </c>
      <c r="AB11" s="83">
        <v>-27</v>
      </c>
      <c r="AC11" s="83">
        <v>-13</v>
      </c>
      <c r="AD11" s="83">
        <v>-50</v>
      </c>
      <c r="AE11" s="83">
        <v>-103</v>
      </c>
      <c r="AF11" s="83">
        <v>-33</v>
      </c>
      <c r="AG11" s="83">
        <v>-31</v>
      </c>
      <c r="AH11" s="83">
        <v>-48</v>
      </c>
      <c r="AI11" s="83">
        <v>-31</v>
      </c>
      <c r="AJ11" s="83">
        <v>-143</v>
      </c>
      <c r="AK11" s="49"/>
    </row>
    <row r="12" spans="2:37">
      <c r="B12" s="6" t="s">
        <v>188</v>
      </c>
      <c r="C12" s="19">
        <v>39</v>
      </c>
      <c r="D12" s="19">
        <v>47</v>
      </c>
      <c r="E12" s="19">
        <v>129</v>
      </c>
      <c r="F12" s="19">
        <v>143</v>
      </c>
      <c r="G12" s="19">
        <v>32</v>
      </c>
      <c r="H12" s="19">
        <v>33</v>
      </c>
      <c r="I12" s="19">
        <v>35</v>
      </c>
      <c r="J12" s="15">
        <v>36</v>
      </c>
      <c r="K12" s="15">
        <v>136</v>
      </c>
      <c r="L12" s="15">
        <v>33</v>
      </c>
      <c r="M12" s="15">
        <v>38</v>
      </c>
      <c r="N12" s="15">
        <v>38</v>
      </c>
      <c r="O12" s="15">
        <v>40</v>
      </c>
      <c r="P12" s="15">
        <v>149</v>
      </c>
      <c r="Q12" s="19">
        <v>36</v>
      </c>
      <c r="R12" s="19">
        <v>35</v>
      </c>
      <c r="S12" s="19">
        <v>37</v>
      </c>
      <c r="T12" s="15">
        <v>54</v>
      </c>
      <c r="U12" s="15">
        <v>162</v>
      </c>
      <c r="V12" s="15">
        <v>41</v>
      </c>
      <c r="W12" s="15">
        <v>41</v>
      </c>
      <c r="X12" s="15">
        <v>39</v>
      </c>
      <c r="Y12" s="15">
        <v>48</v>
      </c>
      <c r="Z12" s="15">
        <v>169</v>
      </c>
      <c r="AA12" s="15">
        <v>41</v>
      </c>
      <c r="AB12" s="15">
        <v>39</v>
      </c>
      <c r="AC12" s="15">
        <v>38</v>
      </c>
      <c r="AD12" s="15">
        <v>35</v>
      </c>
      <c r="AE12" s="15">
        <v>153</v>
      </c>
      <c r="AF12" s="15">
        <v>35</v>
      </c>
      <c r="AG12" s="15">
        <v>35</v>
      </c>
      <c r="AH12" s="15">
        <v>34</v>
      </c>
      <c r="AI12" s="15">
        <v>40</v>
      </c>
      <c r="AJ12" s="15">
        <v>144</v>
      </c>
      <c r="AK12" s="49"/>
    </row>
    <row r="13" spans="2:37">
      <c r="B13" s="14" t="s">
        <v>189</v>
      </c>
      <c r="C13" s="38">
        <v>1612</v>
      </c>
      <c r="D13" s="38">
        <v>1356</v>
      </c>
      <c r="E13" s="38">
        <v>1439</v>
      </c>
      <c r="F13" s="38">
        <v>1353</v>
      </c>
      <c r="G13" s="38">
        <v>294</v>
      </c>
      <c r="H13" s="38">
        <v>322</v>
      </c>
      <c r="I13" s="38">
        <v>265</v>
      </c>
      <c r="J13" s="21">
        <v>270</v>
      </c>
      <c r="K13" s="21">
        <v>1152</v>
      </c>
      <c r="L13" s="21">
        <v>255</v>
      </c>
      <c r="M13" s="21">
        <v>215</v>
      </c>
      <c r="N13" s="21">
        <v>273</v>
      </c>
      <c r="O13" s="21">
        <v>150</v>
      </c>
      <c r="P13" s="21">
        <v>893</v>
      </c>
      <c r="Q13" s="21">
        <v>351</v>
      </c>
      <c r="R13" s="21">
        <v>383</v>
      </c>
      <c r="S13" s="21">
        <v>387</v>
      </c>
      <c r="T13" s="21">
        <v>282</v>
      </c>
      <c r="U13" s="21">
        <v>1403</v>
      </c>
      <c r="V13" s="21">
        <v>501</v>
      </c>
      <c r="W13" s="21">
        <v>501</v>
      </c>
      <c r="X13" s="21">
        <v>360</v>
      </c>
      <c r="Y13" s="21">
        <v>138</v>
      </c>
      <c r="Z13" s="21">
        <v>1500</v>
      </c>
      <c r="AA13" s="21">
        <v>159</v>
      </c>
      <c r="AB13" s="21">
        <v>169</v>
      </c>
      <c r="AC13" s="21">
        <v>227</v>
      </c>
      <c r="AD13" s="21">
        <v>17</v>
      </c>
      <c r="AE13" s="21">
        <v>571</v>
      </c>
      <c r="AF13" s="21">
        <v>268</v>
      </c>
      <c r="AG13" s="21">
        <v>333</v>
      </c>
      <c r="AH13" s="21">
        <v>308</v>
      </c>
      <c r="AI13" s="21">
        <v>119</v>
      </c>
      <c r="AJ13" s="21">
        <v>1028</v>
      </c>
      <c r="AK13" s="49"/>
    </row>
    <row r="14" spans="2:37">
      <c r="B14" s="6" t="s">
        <v>190</v>
      </c>
      <c r="C14" s="19">
        <v>-473</v>
      </c>
      <c r="D14" s="19">
        <v>-412</v>
      </c>
      <c r="E14" s="19">
        <v>-415</v>
      </c>
      <c r="F14" s="19">
        <v>-317</v>
      </c>
      <c r="G14" s="19">
        <v>-40</v>
      </c>
      <c r="H14" s="19">
        <v>-90</v>
      </c>
      <c r="I14" s="19">
        <v>-65</v>
      </c>
      <c r="J14" s="15">
        <v>-34</v>
      </c>
      <c r="K14" s="15">
        <v>-229</v>
      </c>
      <c r="L14" s="15">
        <v>-70</v>
      </c>
      <c r="M14" s="15">
        <v>-51</v>
      </c>
      <c r="N14" s="15">
        <v>-84</v>
      </c>
      <c r="O14" s="15">
        <v>-34</v>
      </c>
      <c r="P14" s="15">
        <v>-239</v>
      </c>
      <c r="Q14" s="19">
        <v>-105.5</v>
      </c>
      <c r="R14" s="19">
        <v>-124</v>
      </c>
      <c r="S14" s="19">
        <v>-113</v>
      </c>
      <c r="T14" s="15">
        <v>-54</v>
      </c>
      <c r="U14" s="15">
        <v>-396</v>
      </c>
      <c r="V14" s="15">
        <v>-141</v>
      </c>
      <c r="W14" s="15">
        <v>-145</v>
      </c>
      <c r="X14" s="15">
        <v>-106</v>
      </c>
      <c r="Y14" s="15">
        <v>-39</v>
      </c>
      <c r="Z14" s="15">
        <v>-431</v>
      </c>
      <c r="AA14" s="15">
        <v>-42</v>
      </c>
      <c r="AB14" s="15">
        <v>-42</v>
      </c>
      <c r="AC14" s="15">
        <v>-33</v>
      </c>
      <c r="AD14" s="15">
        <v>-71</v>
      </c>
      <c r="AE14" s="15">
        <v>-188</v>
      </c>
      <c r="AF14" s="15">
        <v>-67</v>
      </c>
      <c r="AG14" s="15">
        <v>-93</v>
      </c>
      <c r="AH14" s="15">
        <v>-33</v>
      </c>
      <c r="AI14" s="15">
        <v>-40</v>
      </c>
      <c r="AJ14" s="15">
        <v>-233</v>
      </c>
      <c r="AK14" s="49"/>
    </row>
    <row r="15" spans="2:37">
      <c r="B15" s="14" t="s">
        <v>191</v>
      </c>
      <c r="C15" s="38">
        <v>1139</v>
      </c>
      <c r="D15" s="38">
        <v>944</v>
      </c>
      <c r="E15" s="38">
        <v>1024</v>
      </c>
      <c r="F15" s="38">
        <v>1036</v>
      </c>
      <c r="G15" s="38">
        <v>254</v>
      </c>
      <c r="H15" s="38">
        <v>232</v>
      </c>
      <c r="I15" s="38">
        <v>200</v>
      </c>
      <c r="J15" s="21">
        <v>236</v>
      </c>
      <c r="K15" s="21">
        <v>923</v>
      </c>
      <c r="L15" s="21">
        <v>185</v>
      </c>
      <c r="M15" s="21">
        <v>164</v>
      </c>
      <c r="N15" s="21">
        <v>189</v>
      </c>
      <c r="O15" s="21">
        <v>116</v>
      </c>
      <c r="P15" s="21">
        <v>654</v>
      </c>
      <c r="Q15" s="21">
        <v>245</v>
      </c>
      <c r="R15" s="21">
        <v>259</v>
      </c>
      <c r="S15" s="21">
        <v>274</v>
      </c>
      <c r="T15" s="21">
        <v>229</v>
      </c>
      <c r="U15" s="21">
        <v>1007</v>
      </c>
      <c r="V15" s="21">
        <v>360</v>
      </c>
      <c r="W15" s="21">
        <v>356</v>
      </c>
      <c r="X15" s="21">
        <v>254</v>
      </c>
      <c r="Y15" s="21">
        <v>99</v>
      </c>
      <c r="Z15" s="21">
        <v>1069</v>
      </c>
      <c r="AA15" s="21">
        <v>117</v>
      </c>
      <c r="AB15" s="21">
        <v>127</v>
      </c>
      <c r="AC15" s="21">
        <v>194</v>
      </c>
      <c r="AD15" s="21">
        <v>-54</v>
      </c>
      <c r="AE15" s="21">
        <v>383</v>
      </c>
      <c r="AF15" s="21">
        <v>201</v>
      </c>
      <c r="AG15" s="21">
        <v>240</v>
      </c>
      <c r="AH15" s="21">
        <v>275</v>
      </c>
      <c r="AI15" s="21">
        <v>79</v>
      </c>
      <c r="AJ15" s="21">
        <v>795</v>
      </c>
      <c r="AK15" s="49"/>
    </row>
    <row r="16" spans="2:37">
      <c r="B16" s="6" t="s">
        <v>192</v>
      </c>
      <c r="C16" s="19">
        <v>-11</v>
      </c>
      <c r="D16" s="19">
        <v>-14</v>
      </c>
      <c r="E16" s="19">
        <v>-17</v>
      </c>
      <c r="F16" s="19">
        <v>-22</v>
      </c>
      <c r="G16" s="19">
        <v>-5</v>
      </c>
      <c r="H16" s="19">
        <v>-5</v>
      </c>
      <c r="I16" s="19">
        <v>-5</v>
      </c>
      <c r="J16" s="15">
        <v>-5</v>
      </c>
      <c r="K16" s="15">
        <v>-21</v>
      </c>
      <c r="L16" s="15">
        <v>-4</v>
      </c>
      <c r="M16" s="15">
        <v>-4</v>
      </c>
      <c r="N16" s="15">
        <v>-3</v>
      </c>
      <c r="O16" s="15">
        <v>-2</v>
      </c>
      <c r="P16" s="15">
        <v>-14</v>
      </c>
      <c r="Q16" s="15">
        <v>-6</v>
      </c>
      <c r="R16" s="15">
        <v>-6</v>
      </c>
      <c r="S16" s="15">
        <v>-5</v>
      </c>
      <c r="T16" s="15">
        <v>-4</v>
      </c>
      <c r="U16" s="15">
        <v>-21</v>
      </c>
      <c r="V16" s="15">
        <v>-4</v>
      </c>
      <c r="W16" s="15">
        <v>-5</v>
      </c>
      <c r="X16" s="15">
        <v>-1</v>
      </c>
      <c r="Y16" s="15">
        <v>-5</v>
      </c>
      <c r="Z16" s="15">
        <v>-15</v>
      </c>
      <c r="AA16" s="15">
        <v>-2</v>
      </c>
      <c r="AB16" s="15">
        <v>-4</v>
      </c>
      <c r="AC16" s="15">
        <v>-5</v>
      </c>
      <c r="AD16" s="15">
        <v>-2</v>
      </c>
      <c r="AE16" s="15">
        <v>-13</v>
      </c>
      <c r="AF16" s="15">
        <v>-4</v>
      </c>
      <c r="AG16" s="15">
        <v>-6</v>
      </c>
      <c r="AH16" s="15">
        <v>-4</v>
      </c>
      <c r="AI16" s="15">
        <v>-4</v>
      </c>
      <c r="AJ16" s="15">
        <v>-18</v>
      </c>
      <c r="AK16" s="49"/>
    </row>
    <row r="17" spans="2:37">
      <c r="B17" s="14" t="s">
        <v>193</v>
      </c>
      <c r="C17" s="38">
        <v>1128</v>
      </c>
      <c r="D17" s="38">
        <v>930</v>
      </c>
      <c r="E17" s="38">
        <v>1007</v>
      </c>
      <c r="F17" s="38">
        <v>1014</v>
      </c>
      <c r="G17" s="38">
        <v>249</v>
      </c>
      <c r="H17" s="38">
        <v>227</v>
      </c>
      <c r="I17" s="38">
        <v>195</v>
      </c>
      <c r="J17" s="21">
        <v>231</v>
      </c>
      <c r="K17" s="21">
        <v>902</v>
      </c>
      <c r="L17" s="21">
        <v>181</v>
      </c>
      <c r="M17" s="21">
        <v>160</v>
      </c>
      <c r="N17" s="21">
        <v>186</v>
      </c>
      <c r="O17" s="21">
        <v>114</v>
      </c>
      <c r="P17" s="21">
        <v>640</v>
      </c>
      <c r="Q17" s="38">
        <v>239.4</v>
      </c>
      <c r="R17" s="38">
        <v>253</v>
      </c>
      <c r="S17" s="38">
        <v>269</v>
      </c>
      <c r="T17" s="21">
        <v>224</v>
      </c>
      <c r="U17" s="21">
        <v>986</v>
      </c>
      <c r="V17" s="21">
        <v>356</v>
      </c>
      <c r="W17" s="21">
        <v>351</v>
      </c>
      <c r="X17" s="21">
        <v>253</v>
      </c>
      <c r="Y17" s="21">
        <v>94</v>
      </c>
      <c r="Z17" s="21">
        <v>1054</v>
      </c>
      <c r="AA17" s="21">
        <v>115</v>
      </c>
      <c r="AB17" s="21">
        <v>123</v>
      </c>
      <c r="AC17" s="21">
        <v>189</v>
      </c>
      <c r="AD17" s="38">
        <v>-56</v>
      </c>
      <c r="AE17" s="21">
        <v>370</v>
      </c>
      <c r="AF17" s="21">
        <v>197</v>
      </c>
      <c r="AG17" s="21">
        <v>234</v>
      </c>
      <c r="AH17" s="21">
        <v>271</v>
      </c>
      <c r="AI17" s="21">
        <v>74</v>
      </c>
      <c r="AJ17" s="21">
        <v>777</v>
      </c>
      <c r="AK17" s="49"/>
    </row>
    <row r="18" spans="2:37" ht="14.4" thickBot="1">
      <c r="B18" s="73" t="s">
        <v>57</v>
      </c>
      <c r="C18" s="98">
        <v>2.42</v>
      </c>
      <c r="D18" s="98">
        <v>1.99</v>
      </c>
      <c r="E18" s="98">
        <v>2.16</v>
      </c>
      <c r="F18" s="98">
        <v>2.1800000000000002</v>
      </c>
      <c r="G18" s="98">
        <v>0.53</v>
      </c>
      <c r="H18" s="98">
        <v>0.49</v>
      </c>
      <c r="I18" s="98">
        <v>0.42</v>
      </c>
      <c r="J18" s="131">
        <v>0.5</v>
      </c>
      <c r="K18" s="131">
        <v>1.94</v>
      </c>
      <c r="L18" s="131">
        <v>0.39</v>
      </c>
      <c r="M18" s="131">
        <v>0.34</v>
      </c>
      <c r="N18" s="131">
        <v>0.4</v>
      </c>
      <c r="O18" s="98">
        <v>0.24</v>
      </c>
      <c r="P18" s="98">
        <v>1.37</v>
      </c>
      <c r="Q18" s="98">
        <v>0.51</v>
      </c>
      <c r="R18" s="98">
        <v>0.54</v>
      </c>
      <c r="S18" s="98">
        <v>0.57999999999999996</v>
      </c>
      <c r="T18" s="98">
        <v>0.48</v>
      </c>
      <c r="U18" s="98">
        <v>2.12</v>
      </c>
      <c r="V18" s="98">
        <v>0.76</v>
      </c>
      <c r="W18" s="98">
        <v>0.75</v>
      </c>
      <c r="X18" s="131">
        <v>0.54</v>
      </c>
      <c r="Y18" s="131">
        <v>0.2</v>
      </c>
      <c r="Z18" s="131">
        <v>2.2599999999999998</v>
      </c>
      <c r="AA18" s="131">
        <v>0.25</v>
      </c>
      <c r="AB18" s="131">
        <v>0.26</v>
      </c>
      <c r="AC18" s="131">
        <v>0.41</v>
      </c>
      <c r="AD18" s="131">
        <v>-0.12</v>
      </c>
      <c r="AE18" s="131">
        <v>0.79</v>
      </c>
      <c r="AF18" s="131">
        <v>0.42</v>
      </c>
      <c r="AG18" s="131">
        <v>0.5</v>
      </c>
      <c r="AH18" s="131">
        <v>0.57999999999999996</v>
      </c>
      <c r="AI18" s="131">
        <v>0.16</v>
      </c>
      <c r="AJ18" s="131">
        <v>1.67</v>
      </c>
      <c r="AK18" s="49"/>
    </row>
    <row r="19" spans="2:37" ht="20.25" customHeight="1" thickTop="1">
      <c r="B19" s="94"/>
      <c r="E19" s="51"/>
      <c r="F19" s="120"/>
      <c r="G19" s="51"/>
      <c r="H19" s="51"/>
      <c r="I19" s="51"/>
      <c r="J19" s="120"/>
      <c r="K19" s="120"/>
      <c r="L19" s="120"/>
      <c r="M19" s="120"/>
      <c r="N19" s="120"/>
      <c r="O19" s="120"/>
      <c r="P19" s="120"/>
      <c r="Q19" s="120"/>
      <c r="R19" s="120"/>
      <c r="S19" s="120"/>
      <c r="T19" s="120"/>
      <c r="U19" s="120"/>
      <c r="V19" s="120"/>
      <c r="W19" s="120"/>
      <c r="X19" s="120"/>
      <c r="AK19" s="49"/>
    </row>
    <row r="20" spans="2:37" ht="17.399999999999999">
      <c r="B20" s="23" t="s">
        <v>194</v>
      </c>
      <c r="C20" s="23"/>
      <c r="D20" s="23"/>
      <c r="E20" s="23"/>
      <c r="F20" s="23"/>
      <c r="G20" s="23"/>
      <c r="H20" s="23"/>
      <c r="I20" s="23"/>
      <c r="J20" s="23"/>
      <c r="K20" s="23"/>
      <c r="L20" s="23"/>
      <c r="M20" s="23"/>
      <c r="N20" s="23"/>
      <c r="O20" s="23"/>
      <c r="P20" s="23"/>
      <c r="Q20" s="23"/>
      <c r="R20" s="23"/>
      <c r="S20" s="23"/>
      <c r="T20" s="23"/>
      <c r="U20" s="23"/>
      <c r="V20" s="23"/>
      <c r="W20" s="23"/>
      <c r="X20" s="210"/>
      <c r="Y20" s="210"/>
      <c r="Z20" s="210"/>
      <c r="AA20" s="210"/>
      <c r="AB20" s="210"/>
      <c r="AC20" s="210"/>
      <c r="AD20" s="210"/>
      <c r="AE20" s="210"/>
      <c r="AF20" s="210"/>
      <c r="AG20" s="210"/>
      <c r="AH20" s="210"/>
      <c r="AI20" s="210"/>
      <c r="AJ20" s="210"/>
      <c r="AK20" s="49"/>
    </row>
    <row r="21" spans="2:37" ht="6.75" customHeight="1">
      <c r="B21" s="1" t="s">
        <v>195</v>
      </c>
      <c r="E21" s="51"/>
      <c r="F21" s="120"/>
      <c r="G21" s="51"/>
      <c r="H21" s="51"/>
      <c r="I21" s="51"/>
      <c r="J21" s="120"/>
      <c r="K21" s="120"/>
      <c r="L21" s="120"/>
      <c r="M21" s="120"/>
      <c r="N21" s="120"/>
      <c r="O21" s="120"/>
      <c r="P21" s="120"/>
      <c r="Q21" s="120"/>
      <c r="R21" s="120"/>
      <c r="S21" s="120"/>
      <c r="T21" s="120"/>
      <c r="U21" s="120"/>
      <c r="V21" s="120"/>
      <c r="W21" s="120"/>
      <c r="X21" s="120"/>
      <c r="AK21" s="49"/>
    </row>
    <row r="22" spans="2:37" ht="27.6">
      <c r="B22" s="5" t="s">
        <v>16</v>
      </c>
      <c r="C22" s="165" t="s">
        <v>17</v>
      </c>
      <c r="D22" s="166" t="s">
        <v>18</v>
      </c>
      <c r="E22" s="167" t="s">
        <v>140</v>
      </c>
      <c r="F22" s="167" t="s">
        <v>20</v>
      </c>
      <c r="G22" s="114" t="s">
        <v>146</v>
      </c>
      <c r="H22" s="114" t="s">
        <v>147</v>
      </c>
      <c r="I22" s="114" t="s">
        <v>148</v>
      </c>
      <c r="J22" s="31" t="s">
        <v>149</v>
      </c>
      <c r="K22" s="32" t="s">
        <v>21</v>
      </c>
      <c r="L22" s="31" t="s">
        <v>22</v>
      </c>
      <c r="M22" s="31" t="s">
        <v>23</v>
      </c>
      <c r="N22" s="31" t="s">
        <v>24</v>
      </c>
      <c r="O22" s="31" t="s">
        <v>25</v>
      </c>
      <c r="P22" s="32" t="s">
        <v>26</v>
      </c>
      <c r="Q22" s="31" t="s">
        <v>27</v>
      </c>
      <c r="R22" s="31" t="s">
        <v>28</v>
      </c>
      <c r="S22" s="31" t="s">
        <v>29</v>
      </c>
      <c r="T22" s="31" t="s">
        <v>30</v>
      </c>
      <c r="U22" s="32" t="s">
        <v>31</v>
      </c>
      <c r="V22" s="32" t="s">
        <v>32</v>
      </c>
      <c r="W22" s="32" t="s">
        <v>33</v>
      </c>
      <c r="X22" s="32" t="s">
        <v>34</v>
      </c>
      <c r="Y22" s="32" t="s">
        <v>35</v>
      </c>
      <c r="Z22" s="32" t="s">
        <v>36</v>
      </c>
      <c r="AA22" s="32" t="str">
        <f>AA5</f>
        <v>2023 Q1</v>
      </c>
      <c r="AB22" s="32" t="str">
        <f>AB5</f>
        <v>2023 Q2</v>
      </c>
      <c r="AC22" s="32" t="str">
        <f>AC5</f>
        <v>2023 Q3</v>
      </c>
      <c r="AD22" s="32" t="s">
        <v>40</v>
      </c>
      <c r="AE22" s="32" t="str">
        <f>AE5</f>
        <v>2023 FY</v>
      </c>
      <c r="AF22" s="32" t="s">
        <v>42</v>
      </c>
      <c r="AG22" s="32" t="s">
        <v>43</v>
      </c>
      <c r="AH22" s="32" t="s">
        <v>44</v>
      </c>
      <c r="AI22" s="32" t="s">
        <v>327</v>
      </c>
      <c r="AJ22" s="32" t="s">
        <v>46</v>
      </c>
      <c r="AK22" s="49"/>
    </row>
    <row r="23" spans="2:37" ht="6" customHeight="1">
      <c r="B23" s="5"/>
      <c r="C23" s="2"/>
      <c r="D23" s="2"/>
      <c r="E23" s="116"/>
      <c r="F23" s="116"/>
      <c r="G23" s="116"/>
      <c r="H23" s="116"/>
      <c r="I23" s="116"/>
      <c r="J23" s="116"/>
      <c r="K23" s="116"/>
      <c r="L23" s="132"/>
      <c r="M23" s="132"/>
      <c r="N23" s="132"/>
      <c r="O23" s="116"/>
      <c r="P23" s="116"/>
      <c r="Q23" s="132"/>
      <c r="R23" s="132"/>
      <c r="S23" s="132"/>
      <c r="T23" s="116"/>
      <c r="U23" s="116"/>
      <c r="V23" s="116"/>
      <c r="W23" s="116"/>
      <c r="X23" s="126"/>
      <c r="Y23" s="126"/>
      <c r="Z23" s="126"/>
      <c r="AA23" s="126"/>
      <c r="AB23" s="126"/>
      <c r="AC23" s="126"/>
      <c r="AD23" s="126"/>
      <c r="AE23" s="126"/>
      <c r="AF23" s="126"/>
      <c r="AG23" s="126"/>
      <c r="AH23" s="126"/>
      <c r="AI23" s="126"/>
      <c r="AJ23" s="126"/>
      <c r="AK23" s="49"/>
    </row>
    <row r="24" spans="2:37">
      <c r="B24" s="80" t="s">
        <v>196</v>
      </c>
      <c r="C24" s="36"/>
      <c r="D24" s="36"/>
      <c r="E24" s="57"/>
      <c r="F24" s="57"/>
      <c r="G24" s="57"/>
      <c r="H24" s="57"/>
      <c r="I24" s="57"/>
      <c r="J24" s="30"/>
      <c r="K24" s="206">
        <v>-38</v>
      </c>
      <c r="L24" s="30"/>
      <c r="M24" s="30"/>
      <c r="N24" s="30"/>
      <c r="O24" s="27"/>
      <c r="P24" s="27">
        <v>-31</v>
      </c>
      <c r="Q24" s="30"/>
      <c r="R24" s="30"/>
      <c r="S24" s="30"/>
      <c r="T24" s="27"/>
      <c r="U24" s="27">
        <v>-32</v>
      </c>
      <c r="V24" s="30">
        <v>-1</v>
      </c>
      <c r="W24" s="30">
        <v>-22</v>
      </c>
      <c r="X24" s="30">
        <v>-8</v>
      </c>
      <c r="Y24" s="30">
        <v>-90</v>
      </c>
      <c r="Z24" s="30">
        <v>-121</v>
      </c>
      <c r="AA24" s="27">
        <v>-35</v>
      </c>
      <c r="AB24" s="27">
        <v>-10</v>
      </c>
      <c r="AC24" s="27">
        <v>-13</v>
      </c>
      <c r="AD24" s="27">
        <v>-6</v>
      </c>
      <c r="AE24" s="27">
        <v>-64</v>
      </c>
      <c r="AF24" s="27">
        <v>-2</v>
      </c>
      <c r="AG24" s="27">
        <v>-228</v>
      </c>
      <c r="AH24" s="27">
        <v>-2</v>
      </c>
      <c r="AI24" s="27">
        <v>-173</v>
      </c>
      <c r="AJ24" s="27">
        <v>-405</v>
      </c>
      <c r="AK24" s="49"/>
    </row>
    <row r="25" spans="2:37">
      <c r="B25" s="80" t="s">
        <v>197</v>
      </c>
      <c r="C25" s="19"/>
      <c r="D25" s="19"/>
      <c r="E25" s="55"/>
      <c r="F25" s="124"/>
      <c r="G25" s="124"/>
      <c r="H25" s="124"/>
      <c r="I25" s="124"/>
      <c r="J25" s="50"/>
      <c r="K25" s="50">
        <v>-30</v>
      </c>
      <c r="L25" s="50"/>
      <c r="M25" s="50"/>
      <c r="N25" s="50"/>
      <c r="O25" s="15"/>
      <c r="P25" s="15">
        <v>-40</v>
      </c>
      <c r="Q25" s="50"/>
      <c r="R25" s="50"/>
      <c r="S25" s="50"/>
      <c r="T25" s="15"/>
      <c r="U25" s="15">
        <v>-29</v>
      </c>
      <c r="V25" s="50">
        <v>-2</v>
      </c>
      <c r="W25" s="50">
        <v>-4</v>
      </c>
      <c r="X25" s="50">
        <v>-6</v>
      </c>
      <c r="Y25" s="50">
        <v>53</v>
      </c>
      <c r="Z25" s="50">
        <v>40</v>
      </c>
      <c r="AA25" s="27">
        <v>-7</v>
      </c>
      <c r="AB25" s="27">
        <v>-7</v>
      </c>
      <c r="AC25" s="27">
        <v>-235</v>
      </c>
      <c r="AD25" s="27">
        <v>13</v>
      </c>
      <c r="AE25" s="15">
        <v>-237</v>
      </c>
      <c r="AF25" s="15">
        <v>-11</v>
      </c>
      <c r="AG25" s="15">
        <v>-2</v>
      </c>
      <c r="AH25" s="15">
        <v>-18</v>
      </c>
      <c r="AI25" s="15">
        <v>-3</v>
      </c>
      <c r="AJ25" s="15">
        <v>-34</v>
      </c>
      <c r="AK25" s="49"/>
    </row>
    <row r="26" spans="2:37">
      <c r="B26" s="80" t="s">
        <v>337</v>
      </c>
      <c r="C26" s="36"/>
      <c r="D26" s="36"/>
      <c r="E26" s="57"/>
      <c r="F26" s="57"/>
      <c r="G26" s="57"/>
      <c r="H26" s="57"/>
      <c r="I26" s="57"/>
      <c r="J26" s="30"/>
      <c r="K26" s="30">
        <v>-47</v>
      </c>
      <c r="L26" s="30"/>
      <c r="M26" s="30"/>
      <c r="N26" s="30"/>
      <c r="O26" s="27"/>
      <c r="P26" s="27">
        <v>0</v>
      </c>
      <c r="Q26" s="30"/>
      <c r="R26" s="30"/>
      <c r="S26" s="30"/>
      <c r="T26" s="27"/>
      <c r="U26" s="27">
        <v>-104</v>
      </c>
      <c r="V26" s="30">
        <v>-13</v>
      </c>
      <c r="W26" s="30">
        <v>-9</v>
      </c>
      <c r="X26" s="30">
        <v>-2</v>
      </c>
      <c r="Y26" s="30">
        <v>-303</v>
      </c>
      <c r="Z26" s="30">
        <v>-327</v>
      </c>
      <c r="AA26" s="27">
        <v>-5</v>
      </c>
      <c r="AB26" s="27">
        <v>-395</v>
      </c>
      <c r="AC26" s="27">
        <v>-55</v>
      </c>
      <c r="AD26" s="27">
        <v>-9</v>
      </c>
      <c r="AE26" s="27">
        <v>-463</v>
      </c>
      <c r="AF26" s="27">
        <v>-1</v>
      </c>
      <c r="AG26" s="27">
        <v>-6</v>
      </c>
      <c r="AH26" s="27">
        <v>20</v>
      </c>
      <c r="AI26" s="27">
        <v>-24</v>
      </c>
      <c r="AJ26" s="27">
        <v>-11</v>
      </c>
      <c r="AK26" s="49"/>
    </row>
    <row r="27" spans="2:37" ht="14.4" thickBot="1">
      <c r="B27" s="43" t="s">
        <v>198</v>
      </c>
      <c r="C27" s="88"/>
      <c r="D27" s="88"/>
      <c r="E27" s="65"/>
      <c r="F27" s="65"/>
      <c r="G27" s="65"/>
      <c r="H27" s="65"/>
      <c r="I27" s="65"/>
      <c r="J27" s="45"/>
      <c r="K27" s="45">
        <v>-115</v>
      </c>
      <c r="L27" s="45"/>
      <c r="M27" s="45"/>
      <c r="N27" s="45"/>
      <c r="O27" s="79"/>
      <c r="P27" s="79">
        <v>-71</v>
      </c>
      <c r="Q27" s="45"/>
      <c r="R27" s="45"/>
      <c r="S27" s="45"/>
      <c r="T27" s="79"/>
      <c r="U27" s="79">
        <v>-165</v>
      </c>
      <c r="V27" s="45">
        <v>-16</v>
      </c>
      <c r="W27" s="45">
        <v>-35</v>
      </c>
      <c r="X27" s="45">
        <v>-16</v>
      </c>
      <c r="Y27" s="45">
        <v>-340</v>
      </c>
      <c r="Z27" s="45">
        <v>-408</v>
      </c>
      <c r="AA27" s="79">
        <v>-47</v>
      </c>
      <c r="AB27" s="79">
        <v>-412</v>
      </c>
      <c r="AC27" s="79">
        <v>-303</v>
      </c>
      <c r="AD27" s="79">
        <v>-2</v>
      </c>
      <c r="AE27" s="79">
        <v>-764</v>
      </c>
      <c r="AF27" s="79">
        <v>-14</v>
      </c>
      <c r="AG27" s="79">
        <v>-236</v>
      </c>
      <c r="AH27" s="79">
        <v>0</v>
      </c>
      <c r="AI27" s="79">
        <v>-200</v>
      </c>
      <c r="AJ27" s="79">
        <v>-450</v>
      </c>
      <c r="AK27" s="49"/>
    </row>
    <row r="28" spans="2:37" ht="14.4" thickTop="1">
      <c r="B28" s="169" t="s">
        <v>199</v>
      </c>
    </row>
    <row r="32" spans="2:37">
      <c r="AF32" s="49"/>
    </row>
    <row r="33" spans="32:32">
      <c r="AF33" s="49"/>
    </row>
  </sheetData>
  <pageMargins left="0.25" right="0.25" top="0.75" bottom="0.75" header="0.3" footer="0.3"/>
  <pageSetup paperSize="9" scale="62" orientation="landscape" r:id="rId1"/>
  <headerFooter scaleWithDoc="0">
    <oddFooter>Page &amp;P</oddFooter>
  </headerFooter>
  <customProperties>
    <customPr name="EpmWorksheetKeyString_GUID" r:id="rId2"/>
  </customProperties>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d93e86f-58e3-4db4-ae23-bda0ce9f8446" xsi:nil="true"/>
    <lcf76f155ced4ddcb4097134ff3c332f xmlns="b415715e-9e5f-41fb-99b2-94fa13c59ef2">
      <Terms xmlns="http://schemas.microsoft.com/office/infopath/2007/PartnerControls"/>
    </lcf76f155ced4ddcb4097134ff3c332f>
    <SharedWithUsers xmlns="ed93e86f-58e3-4db4-ae23-bda0ce9f8446">
      <UserInfo>
        <DisplayName>Hardtke, Kathrin</DisplayName>
        <AccountId>58</AccountId>
        <AccountType/>
      </UserInfo>
      <UserInfo>
        <DisplayName>Sahin, Dilan</DisplayName>
        <AccountId>59</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0B65E6A9755BA49A890BCF621E2948D" ma:contentTypeVersion="23" ma:contentTypeDescription="Ein neues Dokument erstellen." ma:contentTypeScope="" ma:versionID="894446b16aaec4b2c23d14b7e629864e">
  <xsd:schema xmlns:xsd="http://www.w3.org/2001/XMLSchema" xmlns:xs="http://www.w3.org/2001/XMLSchema" xmlns:p="http://schemas.microsoft.com/office/2006/metadata/properties" xmlns:ns2="b415715e-9e5f-41fb-99b2-94fa13c59ef2" xmlns:ns3="ed93e86f-58e3-4db4-ae23-bda0ce9f8446" targetNamespace="http://schemas.microsoft.com/office/2006/metadata/properties" ma:root="true" ma:fieldsID="6bfbd8db4bc26657e3b9ea79cf72436f" ns2:_="" ns3:_="">
    <xsd:import namespace="b415715e-9e5f-41fb-99b2-94fa13c59ef2"/>
    <xsd:import namespace="ed93e86f-58e3-4db4-ae23-bda0ce9f844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15715e-9e5f-41fb-99b2-94fa13c59e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f23ef092-bb7d-4dd6-a2c4-1d73ad4cb21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93e86f-58e3-4db4-ae23-bda0ce9f8446" elementFormDefault="qualified">
    <xsd:import namespace="http://schemas.microsoft.com/office/2006/documentManagement/types"/>
    <xsd:import namespace="http://schemas.microsoft.com/office/infopath/2007/PartnerControls"/>
    <xsd:element name="SharedWithUsers" ma:index="1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Freigegeben für - Details" ma:internalName="SharedWithDetails" ma:readOnly="true">
      <xsd:simpleType>
        <xsd:restriction base="dms:Note">
          <xsd:maxLength value="255"/>
        </xsd:restriction>
      </xsd:simpleType>
    </xsd:element>
    <xsd:element name="TaxCatchAll" ma:index="20" nillable="true" ma:displayName="Taxonomy Catch All Column" ma:hidden="true" ma:list="{7cfa22bc-f675-437d-8941-eb1cea8ebfe8}" ma:internalName="TaxCatchAll" ma:showField="CatchAllData" ma:web="ed93e86f-58e3-4db4-ae23-bda0ce9f84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22EF8F-11AC-47C0-9B04-FC6D3BB0E784}">
  <ds:schemaRefs>
    <ds:schemaRef ds:uri="http://schemas.microsoft.com/sharepoint/v3/contenttype/forms"/>
  </ds:schemaRefs>
</ds:datastoreItem>
</file>

<file path=customXml/itemProps2.xml><?xml version="1.0" encoding="utf-8"?>
<ds:datastoreItem xmlns:ds="http://schemas.openxmlformats.org/officeDocument/2006/customXml" ds:itemID="{E9299C7D-D60C-4D99-A594-53DB851F4DEB}">
  <ds:schemaRefs>
    <ds:schemaRef ds:uri="http://schemas.microsoft.com/office/2006/documentManagement/types"/>
    <ds:schemaRef ds:uri="http://purl.org/dc/elements/1.1/"/>
    <ds:schemaRef ds:uri="b415715e-9e5f-41fb-99b2-94fa13c59ef2"/>
    <ds:schemaRef ds:uri="http://schemas.microsoft.com/office/infopath/2007/PartnerControls"/>
    <ds:schemaRef ds:uri="http://schemas.openxmlformats.org/package/2006/metadata/core-properties"/>
    <ds:schemaRef ds:uri="http://purl.org/dc/terms/"/>
    <ds:schemaRef ds:uri="ed93e86f-58e3-4db4-ae23-bda0ce9f8446"/>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460C8C50-D637-4583-B4F5-3243D9914EB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26</vt:i4>
      </vt:variant>
    </vt:vector>
  </HeadingPairs>
  <TitlesOfParts>
    <vt:vector size="39" baseType="lpstr">
      <vt:lpstr>Title</vt:lpstr>
      <vt:lpstr>KPI Group</vt:lpstr>
      <vt:lpstr>KPI ESG</vt:lpstr>
      <vt:lpstr>Specialty Additives</vt:lpstr>
      <vt:lpstr>Nutrition &amp; Care</vt:lpstr>
      <vt:lpstr>Smart Materials</vt:lpstr>
      <vt:lpstr>T&amp;I Other</vt:lpstr>
      <vt:lpstr>Group Income Statement</vt:lpstr>
      <vt:lpstr>Group Adj. Income Statement</vt:lpstr>
      <vt:lpstr>Group Balance Sheet</vt:lpstr>
      <vt:lpstr>CF Statement Group</vt:lpstr>
      <vt:lpstr>Group Net Financial Position</vt:lpstr>
      <vt:lpstr>Definitions</vt:lpstr>
      <vt:lpstr>Definitions!_ftn1</vt:lpstr>
      <vt:lpstr>'CF Statement Group'!Druckbereich</vt:lpstr>
      <vt:lpstr>Definitions!Druckbereich</vt:lpstr>
      <vt:lpstr>'Group Adj. Income Statement'!Druckbereich</vt:lpstr>
      <vt:lpstr>'Group Balance Sheet'!Druckbereich</vt:lpstr>
      <vt:lpstr>'Group Income Statement'!Druckbereich</vt:lpstr>
      <vt:lpstr>'Group Net Financial Position'!Druckbereich</vt:lpstr>
      <vt:lpstr>'KPI ESG'!Druckbereich</vt:lpstr>
      <vt:lpstr>'KPI Group'!Druckbereich</vt:lpstr>
      <vt:lpstr>'Nutrition &amp; Care'!Druckbereich</vt:lpstr>
      <vt:lpstr>'Smart Materials'!Druckbereich</vt:lpstr>
      <vt:lpstr>'Specialty Additives'!Druckbereich</vt:lpstr>
      <vt:lpstr>'T&amp;I Other'!Druckbereich</vt:lpstr>
      <vt:lpstr>Title!Druckbereich</vt:lpstr>
      <vt:lpstr>'Group Income Statement'!SNAMD_0805d0e595a74bc4ba0458238011c616</vt:lpstr>
      <vt:lpstr>'Group Income Statement'!SNAMD_1d9c8360eff04080abc7538a740aec7d</vt:lpstr>
      <vt:lpstr>'Group Income Statement'!SNAMD_46c6b57f8cd241139216950dc3ccd966</vt:lpstr>
      <vt:lpstr>'Group Income Statement'!SNAMD_4b534b9ed2fd4957ab6b53dc7f172cca</vt:lpstr>
      <vt:lpstr>'Group Adj. Income Statement'!SNAMD_4c997c5428d546d5b2d4f626d45afe07</vt:lpstr>
      <vt:lpstr>'Group Income Statement'!SNAMD_51098f2ffbae4b8e9d56e27e926e09bf</vt:lpstr>
      <vt:lpstr>'Group Income Statement'!SNAMD_5edf0122356f462a8998180aa1178ff7</vt:lpstr>
      <vt:lpstr>'Group Income Statement'!SNAMD_61d6464a45fd4167b62bb254afce84a6</vt:lpstr>
      <vt:lpstr>'Group Income Statement'!SNAMD_68ee83ef309744559239c15ed0d01b86</vt:lpstr>
      <vt:lpstr>'Group Income Statement'!SNAMD_6fe047930f2b49d79a53becbc24193a7</vt:lpstr>
      <vt:lpstr>'Group Income Statement'!SNAMD_ac43c16d94af42e6a5d55e1adc313d38</vt:lpstr>
      <vt:lpstr>'Group Income Statement'!SNAMD_d75980e8c75b413a9e97384e18040d9b</vt:lpstr>
    </vt:vector>
  </TitlesOfParts>
  <Manager/>
  <Company>Evonik Industries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Evonik Financials</dc:title>
  <dc:subject/>
  <dc:creator>Rouven Möller</dc:creator>
  <cp:keywords/>
  <dc:description/>
  <cp:lastModifiedBy>Finke, Christoph</cp:lastModifiedBy>
  <cp:revision/>
  <cp:lastPrinted>2025-02-18T09:08:07Z</cp:lastPrinted>
  <dcterms:created xsi:type="dcterms:W3CDTF">2013-03-19T07:07:45Z</dcterms:created>
  <dcterms:modified xsi:type="dcterms:W3CDTF">2025-03-03T17:59:10Z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SegmentReporting_20131029.xlsx</vt:lpwstr>
  </property>
  <property fmtid="{D5CDD505-2E9C-101B-9397-08002B2CF9AE}" pid="3" name="ContentTypeId">
    <vt:lpwstr>0x01010060B65E6A9755BA49A890BCF621E2948D</vt:lpwstr>
  </property>
  <property fmtid="{D5CDD505-2E9C-101B-9397-08002B2CF9AE}" pid="4" name="MSIP_Label_29871acb-3e8e-4cf1-928b-53cb657a6025_Enabled">
    <vt:lpwstr>true</vt:lpwstr>
  </property>
  <property fmtid="{D5CDD505-2E9C-101B-9397-08002B2CF9AE}" pid="5" name="MSIP_Label_29871acb-3e8e-4cf1-928b-53cb657a6025_SetDate">
    <vt:lpwstr>2021-03-03T06:39:31Z</vt:lpwstr>
  </property>
  <property fmtid="{D5CDD505-2E9C-101B-9397-08002B2CF9AE}" pid="6" name="MSIP_Label_29871acb-3e8e-4cf1-928b-53cb657a6025_Method">
    <vt:lpwstr>Privileged</vt:lpwstr>
  </property>
  <property fmtid="{D5CDD505-2E9C-101B-9397-08002B2CF9AE}" pid="7" name="MSIP_Label_29871acb-3e8e-4cf1-928b-53cb657a6025_Name">
    <vt:lpwstr>29871acb-3e8e-4cf1-928b-53cb657a6025</vt:lpwstr>
  </property>
  <property fmtid="{D5CDD505-2E9C-101B-9397-08002B2CF9AE}" pid="8" name="MSIP_Label_29871acb-3e8e-4cf1-928b-53cb657a6025_SiteId">
    <vt:lpwstr>acf01cd9-ddd4-4522-a2c3-ebcadef31fbb</vt:lpwstr>
  </property>
  <property fmtid="{D5CDD505-2E9C-101B-9397-08002B2CF9AE}" pid="9" name="MSIP_Label_29871acb-3e8e-4cf1-928b-53cb657a6025_ActionId">
    <vt:lpwstr>f6cc15b3-c16b-4ea8-af5e-a3c7113c143d</vt:lpwstr>
  </property>
  <property fmtid="{D5CDD505-2E9C-101B-9397-08002B2CF9AE}" pid="10" name="MSIP_Label_29871acb-3e8e-4cf1-928b-53cb657a6025_ContentBits">
    <vt:lpwstr>0</vt:lpwstr>
  </property>
  <property fmtid="{D5CDD505-2E9C-101B-9397-08002B2CF9AE}" pid="11" name="MediaServiceImageTags">
    <vt:lpwstr/>
  </property>
</Properties>
</file>